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3" i="1" l="1"/>
  <c r="D33" i="1"/>
  <c r="D45" i="1" s="1"/>
  <c r="F43" i="1"/>
  <c r="E36" i="2" l="1"/>
  <c r="E6" i="2"/>
  <c r="F40" i="2"/>
  <c r="E28" i="1" l="1"/>
  <c r="F38" i="1" l="1"/>
  <c r="F39" i="1"/>
  <c r="F40" i="1"/>
  <c r="D6" i="2" l="1"/>
  <c r="D36" i="2"/>
  <c r="E41" i="2"/>
  <c r="F10" i="2"/>
  <c r="D21" i="1"/>
  <c r="D24" i="1"/>
  <c r="E25" i="2" l="1"/>
  <c r="D25" i="2"/>
  <c r="F27" i="2"/>
  <c r="E21" i="1" l="1"/>
  <c r="F31" i="2" l="1"/>
  <c r="D12" i="1"/>
  <c r="D16" i="1"/>
  <c r="D14" i="1"/>
  <c r="D10" i="1"/>
  <c r="D9" i="1" l="1"/>
  <c r="E24" i="1"/>
  <c r="E20" i="1" s="1"/>
  <c r="D43" i="2"/>
  <c r="E18" i="2" l="1"/>
  <c r="D18" i="2"/>
  <c r="F24" i="2"/>
  <c r="E43" i="2"/>
  <c r="F46" i="2"/>
  <c r="F45" i="2"/>
  <c r="F41" i="1"/>
  <c r="F42" i="1"/>
  <c r="E31" i="1"/>
  <c r="D31" i="1"/>
  <c r="D20" i="1" s="1"/>
  <c r="F32" i="1"/>
  <c r="F31" i="1" l="1"/>
  <c r="E14" i="1"/>
  <c r="E12" i="1"/>
  <c r="E16" i="1"/>
  <c r="E10" i="1"/>
  <c r="F32" i="2"/>
  <c r="F28" i="2"/>
  <c r="F22" i="2"/>
  <c r="F21" i="2"/>
  <c r="E9" i="1" l="1"/>
  <c r="E45" i="1" s="1"/>
  <c r="F42" i="2"/>
  <c r="F44" i="2"/>
  <c r="F39" i="2"/>
  <c r="F35" i="2"/>
  <c r="F37" i="2"/>
  <c r="F38" i="2"/>
  <c r="F23" i="2"/>
  <c r="F26" i="2"/>
  <c r="F29" i="2"/>
  <c r="F30" i="2"/>
  <c r="F33" i="2"/>
  <c r="F16" i="2"/>
  <c r="F19" i="2"/>
  <c r="F20" i="2"/>
  <c r="F7" i="2"/>
  <c r="F8" i="2"/>
  <c r="F9" i="2"/>
  <c r="F11" i="2"/>
  <c r="F12" i="2"/>
  <c r="F14" i="2"/>
  <c r="D41" i="2"/>
  <c r="E34" i="2"/>
  <c r="D34" i="2"/>
  <c r="F25" i="2"/>
  <c r="E15" i="2"/>
  <c r="D15" i="2"/>
  <c r="E13" i="2"/>
  <c r="D13" i="2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33" i="1"/>
  <c r="F34" i="1"/>
  <c r="F35" i="1"/>
  <c r="F36" i="1"/>
  <c r="F37" i="1"/>
  <c r="F41" i="2" l="1"/>
  <c r="F34" i="2"/>
  <c r="D48" i="2"/>
  <c r="F45" i="1"/>
  <c r="F9" i="1"/>
  <c r="F15" i="2"/>
  <c r="F43" i="2"/>
  <c r="E48" i="2"/>
  <c r="F18" i="2"/>
  <c r="F36" i="2"/>
  <c r="F13" i="2"/>
  <c r="F6" i="2"/>
  <c r="F48" i="2" l="1"/>
</calcChain>
</file>

<file path=xl/sharedStrings.xml><?xml version="1.0" encoding="utf-8"?>
<sst xmlns="http://schemas.openxmlformats.org/spreadsheetml/2006/main" count="165" uniqueCount="151">
  <si>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</si>
  <si>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</si>
  <si>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</si>
  <si>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</si>
  <si>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</si>
  <si>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</si>
  <si>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</si>
  <si>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</si>
  <si>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</si>
  <si>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</si>
  <si>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</si>
  <si>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</si>
  <si>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</si>
  <si>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</si>
  <si>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</si>
  <si>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</si>
  <si>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</si>
  <si>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</si>
  <si>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</si>
  <si>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</si>
  <si>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</si>
  <si>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</si>
  <si>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</si>
  <si>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</si>
  <si>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</si>
  <si>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</si>
  <si>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</si>
  <si>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</si>
  <si>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</si>
  <si>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</si>
  <si>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</si>
  <si>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</si>
  <si>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</si>
  <si>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</si>
  <si>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</si>
  <si>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</si>
  <si>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</si>
  <si>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</si>
  <si>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</si>
  <si>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</si>
  <si>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</si>
  <si>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</si>
  <si>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</si>
  <si>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</si>
  <si>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</si>
  <si>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</si>
  <si>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</si>
  <si>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</si>
  <si>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</si>
  <si>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</si>
  <si>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</si>
  <si>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</si>
  <si>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</si>
  <si>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</si>
  <si>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</si>
  <si>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</si>
  <si>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</si>
  <si>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</si>
  <si>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</si>
  <si>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</si>
  <si>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</si>
  <si>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</si>
  <si>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</si>
  <si>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</si>
  <si>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</si>
  <si>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</si>
  <si>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</si>
  <si>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</si>
  <si>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</si>
  <si>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</si>
  <si>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</si>
  <si>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</si>
  <si>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</si>
  <si>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</si>
  <si>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Субсидии бюджетам учреждений на выполнение муниципального задания</t>
  </si>
  <si>
    <t>ОБРАЗОВАНИЕ</t>
  </si>
  <si>
    <t>КУЛЬТУРА И КИНЕМАТОГРАФИЯ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</si>
  <si>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</si>
  <si>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</si>
  <si>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</si>
  <si>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</si>
  <si>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</si>
  <si>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</si>
  <si>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</si>
  <si>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</si>
  <si>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</si>
  <si>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</si>
  <si>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</si>
  <si>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</si>
  <si>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</si>
  <si>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</si>
  <si>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</si>
  <si>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</si>
  <si>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</si>
  <si>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</si>
  <si>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</si>
  <si>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</si>
  <si>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</si>
  <si>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</si>
  <si>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</si>
  <si>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</si>
  <si>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</si>
  <si>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</si>
  <si>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</si>
  <si>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</si>
  <si>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0310</t>
  </si>
  <si>
    <t>Межбюджетные трансферты</t>
  </si>
  <si>
    <t>Переданные полномочия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</si>
  <si>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</si>
  <si>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</si>
  <si>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</si>
  <si>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</si>
  <si>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</si>
  <si>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</si>
  <si>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</si>
  <si>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</si>
  <si>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</si>
  <si>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</si>
  <si>
    <t>Непрограммные мероприятия о облати физической культуры и спорта</t>
  </si>
  <si>
    <t>Прочие доходы от компенсации затрат бюджетов сельских поселений</t>
  </si>
  <si>
    <t>946 1 13 02995 10 0000 130</t>
  </si>
  <si>
    <t>000 1 13 00000 00 0000 130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</si>
  <si>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</si>
  <si>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000 1 16 00000 00 0000 140</t>
  </si>
  <si>
    <t>946 1 16 02020 02 0000 140</t>
  </si>
  <si>
    <t>Доходы от сумм пеней, предусмотренных законодательством Российской Федерации о налогах и сборах, подлежащие зачислению в бюдждеты субъектов Российской Федерации</t>
  </si>
  <si>
    <t>182 1 16 18000 02 0000 140</t>
  </si>
  <si>
    <t>МП "Пожарная безопасность и защита населения на территории поселения от чрезвычайных ситуаций" на 2023-2025 годы</t>
  </si>
  <si>
    <t>0502</t>
  </si>
  <si>
    <t>Коммунальное хозяйство</t>
  </si>
  <si>
    <t>946 1 11 05025 10 0000 120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</si>
  <si>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</si>
  <si>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Предоставление услуг в сфере капитального строительства и жилищно-коммунального хозяйства</t>
  </si>
  <si>
    <t>План 2024 год</t>
  </si>
  <si>
    <t>0107</t>
  </si>
  <si>
    <t>Обеспечение проведения выборов и референдумов</t>
  </si>
  <si>
    <t xml:space="preserve">Мероприятия по обеспечению сохранения, использования и популяризации объектов культурного наследия 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</si>
  <si>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</si>
  <si>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946 2 02 25299 10 0000 150</t>
  </si>
  <si>
    <t>Фактически исполнено на 01.10.2024</t>
  </si>
  <si>
    <t>Исполнено на 01.10.2024 г</t>
  </si>
  <si>
    <t>функциональной классификации расходов за 4 квартал 2024 года.</t>
  </si>
  <si>
    <t>МП "Благоустройство территории сельского поселения" на 2023-2027 годы</t>
  </si>
  <si>
    <t>МП "Развитие работы с детьми и молодежью в сельском поселении" на 2023-2027 годы</t>
  </si>
  <si>
    <t>МП "Развитие и сохранение культуры поселения" на 2023-2027 годы. Развитие культуры</t>
  </si>
  <si>
    <t>МП "Развитие и сохранение культуры поселения" на 2023-2027 годы. Развитие библиотечного обслуживания</t>
  </si>
  <si>
    <t>МП "Развитие физической культуры и спорта в сельском поселении" на 2023-2027 год</t>
  </si>
  <si>
    <t>Сведения об исполнении бюджета Качалинского сельского поселения Иловлинского муниципального района за 4 квартал 2024 года</t>
  </si>
  <si>
    <r>
      <t>за 4 квартал 2024 года</t>
    </r>
    <r>
      <rPr>
        <sz val="12"/>
        <color theme="1"/>
        <rFont val="Times New Roman"/>
        <family val="1"/>
        <charset val="204"/>
      </rPr>
      <t xml:space="preserve">     </t>
    </r>
  </si>
  <si>
    <t>946 2 04 05020 10 0000 150</t>
  </si>
  <si>
    <t>Поступления от денежных пожертвований, предоставляемых негосударственными организациями получателям средств бюджетов сельских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</si>
</sst>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2" fontId="0" fillId="0" borderId="0" xfId="0" applyNumberFormat="1"/>
    <xf numFmtId="1" fontId="2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topLeftCell="A28" workbookViewId="0">
      <selection activeCell="H43" sqref="H43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  <col min="7" max="7" width="11.5703125" bestFit="1" customWidth="1"/>
  </cols>
  <sheetData>
    <row r="2" spans="1:7" ht="15" customHeight="1" x14ac:dyDescent="0.25">
      <c r="A2" s="15"/>
      <c r="B2" s="15" t="s">
        <v>147</v>
      </c>
      <c r="C2" s="15"/>
      <c r="D2" s="15"/>
      <c r="E2" s="15"/>
      <c r="F2" s="15"/>
    </row>
    <row r="3" spans="1:7" ht="15.75" x14ac:dyDescent="0.25">
      <c r="B3" s="11"/>
    </row>
    <row r="4" spans="1:7" ht="15.75" x14ac:dyDescent="0.25">
      <c r="B4" s="12"/>
    </row>
    <row r="5" spans="1:7" ht="15" customHeight="1" x14ac:dyDescent="0.25">
      <c r="A5" s="58" t="s">
        <v>54</v>
      </c>
      <c r="B5" s="58"/>
      <c r="C5" s="58"/>
      <c r="D5" s="58"/>
      <c r="E5" s="58"/>
      <c r="F5" s="58"/>
    </row>
    <row r="6" spans="1:7" ht="15.75" x14ac:dyDescent="0.25">
      <c r="B6" s="58" t="s">
        <v>148</v>
      </c>
      <c r="C6" s="58"/>
      <c r="D6" s="58"/>
      <c r="E6" s="58"/>
      <c r="F6" s="58"/>
    </row>
    <row r="7" spans="1:7" ht="15.75" thickBot="1" x14ac:dyDescent="0.3">
      <c r="B7" s="13"/>
    </row>
    <row r="8" spans="1:7" ht="39" thickBot="1" x14ac:dyDescent="0.3">
      <c r="B8" s="1" t="s">
        <v>0</v>
      </c>
      <c r="C8" s="2" t="s">
        <v>1</v>
      </c>
      <c r="D8" s="3" t="s">
        <v>2</v>
      </c>
      <c r="E8" s="3" t="s">
        <v>139</v>
      </c>
      <c r="F8" s="3" t="s">
        <v>3</v>
      </c>
    </row>
    <row r="9" spans="1:7" ht="15.75" thickBot="1" x14ac:dyDescent="0.3">
      <c r="B9" s="4" t="s">
        <v>4</v>
      </c>
      <c r="C9" s="5" t="s">
        <v>5</v>
      </c>
      <c r="D9" s="16">
        <f>D10+D12+D14+D16+D19</f>
        <v>10834100</v>
      </c>
      <c r="E9" s="16">
        <f>E10+E12+E14+E16+E19</f>
        <v>12889390.4</v>
      </c>
      <c r="F9" s="25">
        <f>(E9/D9)*100</f>
        <v>118.97056885205049</v>
      </c>
    </row>
    <row r="10" spans="1:7" ht="15.75" thickBot="1" x14ac:dyDescent="0.3">
      <c r="B10" s="4" t="s">
        <v>6</v>
      </c>
      <c r="C10" s="6" t="s">
        <v>7</v>
      </c>
      <c r="D10" s="17">
        <f>D11</f>
        <v>7394000</v>
      </c>
      <c r="E10" s="16">
        <f>E11</f>
        <v>8306809.7400000002</v>
      </c>
      <c r="F10" s="25">
        <f t="shared" ref="F10:F45" si="0">(E10/D10)*100</f>
        <v>112.34527644035705</v>
      </c>
    </row>
    <row r="11" spans="1:7" ht="15.75" thickBot="1" x14ac:dyDescent="0.3">
      <c r="B11" s="7" t="s">
        <v>8</v>
      </c>
      <c r="C11" s="8" t="s">
        <v>9</v>
      </c>
      <c r="D11" s="18">
        <v>7394000</v>
      </c>
      <c r="E11" s="19">
        <v>8306809.7400000002</v>
      </c>
      <c r="F11" s="25">
        <f t="shared" si="0"/>
        <v>112.34527644035705</v>
      </c>
      <c r="G11" s="55"/>
    </row>
    <row r="12" spans="1:7" ht="15.75" thickBot="1" x14ac:dyDescent="0.3">
      <c r="B12" s="4" t="s">
        <v>10</v>
      </c>
      <c r="C12" s="5" t="s">
        <v>11</v>
      </c>
      <c r="D12" s="20">
        <f>D13</f>
        <v>1189500</v>
      </c>
      <c r="E12" s="16">
        <f>E13</f>
        <v>1275945.27</v>
      </c>
      <c r="F12" s="25">
        <f t="shared" si="0"/>
        <v>107.26736191677175</v>
      </c>
    </row>
    <row r="13" spans="1:7" ht="15.75" thickBot="1" x14ac:dyDescent="0.3">
      <c r="B13" s="7" t="s">
        <v>12</v>
      </c>
      <c r="C13" s="8" t="s">
        <v>13</v>
      </c>
      <c r="D13" s="18">
        <v>1189500</v>
      </c>
      <c r="E13" s="19">
        <v>1275945.27</v>
      </c>
      <c r="F13" s="25">
        <f t="shared" si="0"/>
        <v>107.26736191677175</v>
      </c>
    </row>
    <row r="14" spans="1:7" ht="15.75" thickBot="1" x14ac:dyDescent="0.3">
      <c r="B14" s="4" t="s">
        <v>14</v>
      </c>
      <c r="C14" s="5" t="s">
        <v>15</v>
      </c>
      <c r="D14" s="20">
        <f>D15</f>
        <v>50600</v>
      </c>
      <c r="E14" s="16">
        <f>E15</f>
        <v>49691</v>
      </c>
      <c r="F14" s="25">
        <f t="shared" si="0"/>
        <v>98.203557312252968</v>
      </c>
    </row>
    <row r="15" spans="1:7" ht="15.75" thickBot="1" x14ac:dyDescent="0.3">
      <c r="B15" s="7" t="s">
        <v>16</v>
      </c>
      <c r="C15" s="8" t="s">
        <v>17</v>
      </c>
      <c r="D15" s="18">
        <v>50600</v>
      </c>
      <c r="E15" s="19">
        <v>49691</v>
      </c>
      <c r="F15" s="25">
        <f t="shared" si="0"/>
        <v>98.203557312252968</v>
      </c>
    </row>
    <row r="16" spans="1:7" ht="15.75" thickBot="1" x14ac:dyDescent="0.3">
      <c r="B16" s="4" t="s">
        <v>18</v>
      </c>
      <c r="C16" s="5" t="s">
        <v>19</v>
      </c>
      <c r="D16" s="20">
        <f>D17+D18</f>
        <v>2200000</v>
      </c>
      <c r="E16" s="20">
        <f>E17+E18</f>
        <v>3256944.39</v>
      </c>
      <c r="F16" s="25">
        <f t="shared" si="0"/>
        <v>148.04292681818183</v>
      </c>
    </row>
    <row r="17" spans="2:6" ht="15.75" thickBot="1" x14ac:dyDescent="0.3">
      <c r="B17" s="7" t="s">
        <v>20</v>
      </c>
      <c r="C17" s="8" t="s">
        <v>21</v>
      </c>
      <c r="D17" s="18">
        <v>200000</v>
      </c>
      <c r="E17" s="19">
        <v>505145.98</v>
      </c>
      <c r="F17" s="25">
        <f t="shared" si="0"/>
        <v>252.57299</v>
      </c>
    </row>
    <row r="18" spans="2:6" ht="15.75" thickBot="1" x14ac:dyDescent="0.3">
      <c r="B18" s="7" t="s">
        <v>22</v>
      </c>
      <c r="C18" s="8" t="s">
        <v>23</v>
      </c>
      <c r="D18" s="18">
        <v>2000000</v>
      </c>
      <c r="E18" s="19">
        <v>2751798.41</v>
      </c>
      <c r="F18" s="25">
        <f t="shared" si="0"/>
        <v>137.58992050000001</v>
      </c>
    </row>
    <row r="19" spans="2:6" ht="15.75" thickBot="1" x14ac:dyDescent="0.3">
      <c r="B19" s="4" t="s">
        <v>24</v>
      </c>
      <c r="C19" s="5" t="s">
        <v>25</v>
      </c>
      <c r="D19" s="20">
        <v>0</v>
      </c>
      <c r="E19" s="16">
        <v>0</v>
      </c>
      <c r="F19" s="25" t="e">
        <f t="shared" si="0"/>
        <v>#DIV/0!</v>
      </c>
    </row>
    <row r="20" spans="2:6" ht="15.75" thickBot="1" x14ac:dyDescent="0.3">
      <c r="B20" s="4"/>
      <c r="C20" s="5" t="s">
        <v>26</v>
      </c>
      <c r="D20" s="20">
        <f>D21+D31+D24</f>
        <v>303480</v>
      </c>
      <c r="E20" s="20">
        <f>E21+E31+E24+E28</f>
        <v>318237.78000000003</v>
      </c>
      <c r="F20" s="25">
        <f t="shared" si="0"/>
        <v>104.86285092922105</v>
      </c>
    </row>
    <row r="21" spans="2:6" ht="34.5" customHeight="1" thickBot="1" x14ac:dyDescent="0.3">
      <c r="B21" s="4" t="s">
        <v>27</v>
      </c>
      <c r="C21" s="9" t="s">
        <v>28</v>
      </c>
      <c r="D21" s="20">
        <f>D23+D22</f>
        <v>277480</v>
      </c>
      <c r="E21" s="20">
        <f>E23+E22</f>
        <v>283752.01</v>
      </c>
      <c r="F21" s="25">
        <f t="shared" si="0"/>
        <v>102.26034669165345</v>
      </c>
    </row>
    <row r="22" spans="2:6" ht="41.25" customHeight="1" thickBot="1" x14ac:dyDescent="0.3">
      <c r="B22" s="7" t="s">
        <v>130</v>
      </c>
      <c r="C22" s="10" t="s">
        <v>131</v>
      </c>
      <c r="D22" s="18">
        <v>12000</v>
      </c>
      <c r="E22" s="18">
        <v>12962.01</v>
      </c>
      <c r="F22" s="56"/>
    </row>
    <row r="23" spans="2:6" ht="42.75" customHeight="1" thickBot="1" x14ac:dyDescent="0.3">
      <c r="B23" s="7" t="s">
        <v>29</v>
      </c>
      <c r="C23" s="10" t="s">
        <v>30</v>
      </c>
      <c r="D23" s="18">
        <v>265480</v>
      </c>
      <c r="E23" s="19">
        <v>270790</v>
      </c>
      <c r="F23" s="25">
        <f t="shared" si="0"/>
        <v>102.00015067048365</v>
      </c>
    </row>
    <row r="24" spans="2:6" ht="42.75" customHeight="1" thickBot="1" x14ac:dyDescent="0.3">
      <c r="B24" s="4" t="s">
        <v>121</v>
      </c>
      <c r="C24" s="9" t="s">
        <v>119</v>
      </c>
      <c r="D24" s="20">
        <f>D25</f>
        <v>26000</v>
      </c>
      <c r="E24" s="16">
        <f>E25</f>
        <v>26485.77</v>
      </c>
      <c r="F24" s="25"/>
    </row>
    <row r="25" spans="2:6" ht="42.75" customHeight="1" thickBot="1" x14ac:dyDescent="0.3">
      <c r="B25" s="7" t="s">
        <v>120</v>
      </c>
      <c r="C25" s="10" t="s">
        <v>119</v>
      </c>
      <c r="D25" s="18">
        <v>26000</v>
      </c>
      <c r="E25" s="19">
        <v>26485.77</v>
      </c>
      <c r="F25" s="25"/>
    </row>
    <row r="26" spans="2:6" ht="0.75" customHeight="1" thickBot="1" x14ac:dyDescent="0.3">
      <c r="B26" s="4" t="s">
        <v>31</v>
      </c>
      <c r="C26" s="9" t="s">
        <v>32</v>
      </c>
      <c r="D26" s="20"/>
      <c r="E26" s="16"/>
      <c r="F26" s="25"/>
    </row>
    <row r="27" spans="2:6" ht="39" hidden="1" customHeight="1" thickBot="1" x14ac:dyDescent="0.3">
      <c r="B27" s="7" t="s">
        <v>33</v>
      </c>
      <c r="C27" s="10" t="s">
        <v>34</v>
      </c>
      <c r="D27" s="18"/>
      <c r="E27" s="19"/>
      <c r="F27" s="25"/>
    </row>
    <row r="28" spans="2:6" ht="39" customHeight="1" thickBot="1" x14ac:dyDescent="0.3">
      <c r="B28" s="4" t="s">
        <v>123</v>
      </c>
      <c r="C28" s="9" t="s">
        <v>122</v>
      </c>
      <c r="D28" s="20"/>
      <c r="E28" s="16">
        <f>E29+E30</f>
        <v>8000</v>
      </c>
      <c r="F28" s="25"/>
    </row>
    <row r="29" spans="2:6" ht="41.25" customHeight="1" thickBot="1" x14ac:dyDescent="0.3">
      <c r="B29" s="7" t="s">
        <v>126</v>
      </c>
      <c r="C29" s="10" t="s">
        <v>125</v>
      </c>
      <c r="D29" s="18"/>
      <c r="E29" s="19">
        <v>0</v>
      </c>
      <c r="F29" s="56"/>
    </row>
    <row r="30" spans="2:6" ht="38.25" customHeight="1" thickBot="1" x14ac:dyDescent="0.3">
      <c r="B30" s="7" t="s">
        <v>124</v>
      </c>
      <c r="C30" s="10" t="s">
        <v>122</v>
      </c>
      <c r="D30" s="18"/>
      <c r="E30" s="19">
        <v>8000</v>
      </c>
      <c r="F30" s="25"/>
    </row>
    <row r="31" spans="2:6" ht="26.25" hidden="1" customHeight="1" thickBot="1" x14ac:dyDescent="0.3">
      <c r="B31" s="4" t="s">
        <v>112</v>
      </c>
      <c r="C31" s="9" t="s">
        <v>113</v>
      </c>
      <c r="D31" s="20">
        <f>D32</f>
        <v>0</v>
      </c>
      <c r="E31" s="16">
        <f>E32</f>
        <v>0</v>
      </c>
      <c r="F31" s="25" t="e">
        <f t="shared" si="0"/>
        <v>#DIV/0!</v>
      </c>
    </row>
    <row r="32" spans="2:6" ht="24.75" hidden="1" customHeight="1" thickBot="1" x14ac:dyDescent="0.3">
      <c r="B32" s="7" t="s">
        <v>111</v>
      </c>
      <c r="C32" s="10" t="s">
        <v>114</v>
      </c>
      <c r="D32" s="18">
        <v>0</v>
      </c>
      <c r="E32" s="19">
        <v>0</v>
      </c>
      <c r="F32" s="25" t="e">
        <f t="shared" si="0"/>
        <v>#DIV/0!</v>
      </c>
    </row>
    <row r="33" spans="2:6" ht="23.25" customHeight="1" thickBot="1" x14ac:dyDescent="0.3">
      <c r="B33" s="4" t="s">
        <v>35</v>
      </c>
      <c r="C33" s="9" t="s">
        <v>36</v>
      </c>
      <c r="D33" s="20">
        <f>D34+D35+D38+D41+D42+D44+D40+D43</f>
        <v>17808164.670000002</v>
      </c>
      <c r="E33" s="20">
        <f>E34+E35+E38+E41+E42+E44+E40+E43</f>
        <v>17685958.41</v>
      </c>
      <c r="F33" s="25">
        <f t="shared" si="0"/>
        <v>99.313762747230925</v>
      </c>
    </row>
    <row r="34" spans="2:6" ht="33" customHeight="1" thickBot="1" x14ac:dyDescent="0.3">
      <c r="B34" s="4" t="s">
        <v>37</v>
      </c>
      <c r="C34" s="9" t="s">
        <v>38</v>
      </c>
      <c r="D34" s="20">
        <v>5306000</v>
      </c>
      <c r="E34" s="16">
        <v>5306000</v>
      </c>
      <c r="F34" s="25">
        <f t="shared" si="0"/>
        <v>100</v>
      </c>
    </row>
    <row r="35" spans="2:6" ht="27" customHeight="1" thickBot="1" x14ac:dyDescent="0.3">
      <c r="B35" s="4" t="s">
        <v>39</v>
      </c>
      <c r="C35" s="9" t="s">
        <v>40</v>
      </c>
      <c r="D35" s="21">
        <v>446700</v>
      </c>
      <c r="E35" s="21">
        <v>446700</v>
      </c>
      <c r="F35" s="25">
        <f t="shared" si="0"/>
        <v>100</v>
      </c>
    </row>
    <row r="36" spans="2:6" ht="51" customHeight="1" thickBot="1" x14ac:dyDescent="0.3">
      <c r="B36" s="7" t="s">
        <v>41</v>
      </c>
      <c r="C36" s="10" t="s">
        <v>42</v>
      </c>
      <c r="D36" s="22">
        <v>436100</v>
      </c>
      <c r="E36" s="23">
        <v>436100</v>
      </c>
      <c r="F36" s="25">
        <f t="shared" si="0"/>
        <v>100</v>
      </c>
    </row>
    <row r="37" spans="2:6" ht="40.5" customHeight="1" thickBot="1" x14ac:dyDescent="0.3">
      <c r="B37" s="7" t="s">
        <v>43</v>
      </c>
      <c r="C37" s="10" t="s">
        <v>44</v>
      </c>
      <c r="D37" s="18">
        <v>10600</v>
      </c>
      <c r="E37" s="24">
        <v>10600</v>
      </c>
      <c r="F37" s="25">
        <f t="shared" si="0"/>
        <v>100</v>
      </c>
    </row>
    <row r="38" spans="2:6" ht="36.75" hidden="1" customHeight="1" thickBot="1" x14ac:dyDescent="0.3">
      <c r="B38" s="4" t="s">
        <v>45</v>
      </c>
      <c r="C38" s="9" t="s">
        <v>46</v>
      </c>
      <c r="D38" s="20">
        <v>0</v>
      </c>
      <c r="E38" s="16">
        <v>0</v>
      </c>
      <c r="F38" s="25" t="e">
        <f t="shared" si="0"/>
        <v>#DIV/0!</v>
      </c>
    </row>
    <row r="39" spans="2:6" ht="39" hidden="1" customHeight="1" thickBot="1" x14ac:dyDescent="0.3">
      <c r="B39" s="4" t="s">
        <v>47</v>
      </c>
      <c r="C39" s="9" t="s">
        <v>48</v>
      </c>
      <c r="D39" s="20"/>
      <c r="E39" s="16"/>
      <c r="F39" s="25" t="e">
        <f t="shared" si="0"/>
        <v>#DIV/0!</v>
      </c>
    </row>
    <row r="40" spans="2:6" ht="59.25" customHeight="1" thickBot="1" x14ac:dyDescent="0.3">
      <c r="B40" s="4" t="s">
        <v>138</v>
      </c>
      <c r="C40" s="9" t="s">
        <v>137</v>
      </c>
      <c r="D40" s="20">
        <v>8622440</v>
      </c>
      <c r="E40" s="16">
        <v>8622440</v>
      </c>
      <c r="F40" s="25">
        <f t="shared" si="0"/>
        <v>100</v>
      </c>
    </row>
    <row r="41" spans="2:6" ht="51" customHeight="1" thickBot="1" x14ac:dyDescent="0.3">
      <c r="B41" s="4" t="s">
        <v>49</v>
      </c>
      <c r="C41" s="9" t="s">
        <v>50</v>
      </c>
      <c r="D41" s="20">
        <v>10000</v>
      </c>
      <c r="E41" s="16">
        <v>10000</v>
      </c>
      <c r="F41" s="25">
        <f t="shared" si="0"/>
        <v>100</v>
      </c>
    </row>
    <row r="42" spans="2:6" ht="51" customHeight="1" thickBot="1" x14ac:dyDescent="0.3">
      <c r="B42" s="4" t="s">
        <v>109</v>
      </c>
      <c r="C42" s="9" t="s">
        <v>110</v>
      </c>
      <c r="D42" s="20">
        <v>3273024.67</v>
      </c>
      <c r="E42" s="16">
        <v>3149742.32</v>
      </c>
      <c r="F42" s="25">
        <f t="shared" si="0"/>
        <v>96.23338158340249</v>
      </c>
    </row>
    <row r="43" spans="2:6" ht="51" customHeight="1" thickBot="1" x14ac:dyDescent="0.3">
      <c r="B43" s="4" t="s">
        <v>149</v>
      </c>
      <c r="C43" s="9" t="s">
        <v>150</v>
      </c>
      <c r="D43" s="20">
        <v>150000</v>
      </c>
      <c r="E43" s="16">
        <v>150000</v>
      </c>
      <c r="F43" s="25">
        <f t="shared" ref="F43" si="1">(E43/D43)*100</f>
        <v>100</v>
      </c>
    </row>
    <row r="44" spans="2:6" ht="45.75" customHeight="1" thickBot="1" x14ac:dyDescent="0.3">
      <c r="B44" s="4" t="s">
        <v>51</v>
      </c>
      <c r="C44" s="9" t="s">
        <v>52</v>
      </c>
      <c r="D44" s="20"/>
      <c r="E44" s="16">
        <v>1076.0899999999999</v>
      </c>
      <c r="F44" s="25">
        <v>0</v>
      </c>
    </row>
    <row r="45" spans="2:6" ht="15.75" thickBot="1" x14ac:dyDescent="0.3">
      <c r="B45" s="26"/>
      <c r="C45" s="27" t="s">
        <v>53</v>
      </c>
      <c r="D45" s="28">
        <f>D33+D9+D20</f>
        <v>28945744.670000002</v>
      </c>
      <c r="E45" s="28">
        <f>E33+E9+E20</f>
        <v>30893586.590000004</v>
      </c>
      <c r="F45" s="29">
        <f t="shared" si="0"/>
        <v>106.72928591821231</v>
      </c>
    </row>
    <row r="46" spans="2:6" x14ac:dyDescent="0.25">
      <c r="B46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8" workbookViewId="0">
      <selection activeCell="H51" sqref="H51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22.85546875" customWidth="1"/>
    <col min="6" max="6" width="19.85546875" customWidth="1"/>
    <col min="8" max="8" width="9.5703125" bestFit="1" customWidth="1"/>
  </cols>
  <sheetData>
    <row r="1" spans="1:6" ht="15.75" x14ac:dyDescent="0.25">
      <c r="B1" s="59" t="s">
        <v>104</v>
      </c>
      <c r="C1" s="59"/>
      <c r="D1" s="59"/>
      <c r="E1" s="59"/>
      <c r="F1" s="59"/>
    </row>
    <row r="2" spans="1:6" ht="21" customHeight="1" x14ac:dyDescent="0.25">
      <c r="A2" s="59" t="s">
        <v>141</v>
      </c>
      <c r="B2" s="59"/>
      <c r="C2" s="59"/>
      <c r="D2" s="59"/>
      <c r="E2" s="59"/>
      <c r="F2" s="59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133</v>
      </c>
      <c r="E5" s="32" t="s">
        <v>140</v>
      </c>
      <c r="F5" s="32" t="s">
        <v>57</v>
      </c>
    </row>
    <row r="6" spans="1:6" ht="15.75" thickBot="1" x14ac:dyDescent="0.3">
      <c r="B6" s="33" t="s">
        <v>58</v>
      </c>
      <c r="C6" s="42" t="s">
        <v>82</v>
      </c>
      <c r="D6" s="47">
        <f>D7+D8+D9+D12+D11+D10</f>
        <v>4997551</v>
      </c>
      <c r="E6" s="47">
        <f>E7+E8+E9+E12+E11+E10</f>
        <v>4952875.1500000004</v>
      </c>
      <c r="F6" s="46">
        <f>(E6/D6)*100</f>
        <v>99.106045140910027</v>
      </c>
    </row>
    <row r="7" spans="1:6" ht="36.75" customHeight="1" thickBot="1" x14ac:dyDescent="0.3">
      <c r="B7" s="34" t="s">
        <v>59</v>
      </c>
      <c r="C7" s="43" t="s">
        <v>83</v>
      </c>
      <c r="D7" s="48">
        <v>1003213</v>
      </c>
      <c r="E7" s="48">
        <v>1003193.2</v>
      </c>
      <c r="F7" s="46">
        <f t="shared" ref="F7:F48" si="0">(E7/D7)*100</f>
        <v>99.99802634136519</v>
      </c>
    </row>
    <row r="8" spans="1:6" ht="68.25" customHeight="1" thickBot="1" x14ac:dyDescent="0.3">
      <c r="B8" s="34" t="s">
        <v>60</v>
      </c>
      <c r="C8" s="43" t="s">
        <v>84</v>
      </c>
      <c r="D8" s="48">
        <v>3661204</v>
      </c>
      <c r="E8" s="48">
        <v>3627547.95</v>
      </c>
      <c r="F8" s="46">
        <f t="shared" si="0"/>
        <v>99.080738194320787</v>
      </c>
    </row>
    <row r="9" spans="1:6" ht="56.25" customHeight="1" thickBot="1" x14ac:dyDescent="0.3">
      <c r="B9" s="34" t="s">
        <v>61</v>
      </c>
      <c r="C9" s="43" t="s">
        <v>85</v>
      </c>
      <c r="D9" s="48">
        <v>98449</v>
      </c>
      <c r="E9" s="48">
        <v>97449</v>
      </c>
      <c r="F9" s="46">
        <f t="shared" si="0"/>
        <v>98.984245650031994</v>
      </c>
    </row>
    <row r="10" spans="1:6" ht="56.25" customHeight="1" thickBot="1" x14ac:dyDescent="0.3">
      <c r="B10" s="34" t="s">
        <v>135</v>
      </c>
      <c r="C10" s="43" t="s">
        <v>134</v>
      </c>
      <c r="D10" s="48">
        <v>219000</v>
      </c>
      <c r="E10" s="48">
        <v>219000</v>
      </c>
      <c r="F10" s="46">
        <f t="shared" si="0"/>
        <v>100</v>
      </c>
    </row>
    <row r="11" spans="1:6" ht="15.75" thickBot="1" x14ac:dyDescent="0.3">
      <c r="B11" s="34" t="s">
        <v>62</v>
      </c>
      <c r="C11" s="43" t="s">
        <v>86</v>
      </c>
      <c r="D11" s="48">
        <v>0</v>
      </c>
      <c r="E11" s="48">
        <v>0</v>
      </c>
      <c r="F11" s="46" t="e">
        <f t="shared" si="0"/>
        <v>#DIV/0!</v>
      </c>
    </row>
    <row r="12" spans="1:6" ht="41.25" customHeight="1" thickBot="1" x14ac:dyDescent="0.3">
      <c r="B12" s="36" t="s">
        <v>63</v>
      </c>
      <c r="C12" s="44" t="s">
        <v>87</v>
      </c>
      <c r="D12" s="49">
        <v>15685</v>
      </c>
      <c r="E12" s="49">
        <v>5685</v>
      </c>
      <c r="F12" s="46">
        <f t="shared" si="0"/>
        <v>36.244819891616196</v>
      </c>
    </row>
    <row r="13" spans="1:6" ht="33" customHeight="1" thickBot="1" x14ac:dyDescent="0.3">
      <c r="B13" s="33" t="s">
        <v>64</v>
      </c>
      <c r="C13" s="42" t="s">
        <v>88</v>
      </c>
      <c r="D13" s="47">
        <f>D14</f>
        <v>436100</v>
      </c>
      <c r="E13" s="47">
        <f>E14</f>
        <v>436100</v>
      </c>
      <c r="F13" s="46">
        <f t="shared" si="0"/>
        <v>100</v>
      </c>
    </row>
    <row r="14" spans="1:6" ht="43.5" customHeight="1" thickBot="1" x14ac:dyDescent="0.3">
      <c r="B14" s="34" t="s">
        <v>65</v>
      </c>
      <c r="C14" s="43" t="s">
        <v>89</v>
      </c>
      <c r="D14" s="48">
        <v>436100</v>
      </c>
      <c r="E14" s="48">
        <v>436100</v>
      </c>
      <c r="F14" s="46">
        <f t="shared" si="0"/>
        <v>100</v>
      </c>
    </row>
    <row r="15" spans="1:6" ht="59.25" customHeight="1" thickBot="1" x14ac:dyDescent="0.3">
      <c r="B15" s="37" t="s">
        <v>66</v>
      </c>
      <c r="C15" s="45" t="s">
        <v>90</v>
      </c>
      <c r="D15" s="50">
        <f>D16+D17</f>
        <v>1000</v>
      </c>
      <c r="E15" s="50">
        <f>E16+E17</f>
        <v>1000</v>
      </c>
      <c r="F15" s="46">
        <f t="shared" si="0"/>
        <v>100</v>
      </c>
    </row>
    <row r="16" spans="1:6" ht="68.25" customHeight="1" thickBot="1" x14ac:dyDescent="0.3">
      <c r="B16" s="37" t="s">
        <v>127</v>
      </c>
      <c r="C16" s="43" t="s">
        <v>105</v>
      </c>
      <c r="D16" s="48">
        <v>0</v>
      </c>
      <c r="E16" s="48">
        <v>0</v>
      </c>
      <c r="F16" s="46" t="e">
        <f t="shared" si="0"/>
        <v>#DIV/0!</v>
      </c>
    </row>
    <row r="17" spans="2:8" ht="39" customHeight="1" thickBot="1" x14ac:dyDescent="0.3">
      <c r="B17" s="37" t="s">
        <v>67</v>
      </c>
      <c r="C17" s="43" t="s">
        <v>91</v>
      </c>
      <c r="D17" s="48">
        <v>1000</v>
      </c>
      <c r="E17" s="48">
        <v>1000</v>
      </c>
      <c r="F17" s="46">
        <v>0</v>
      </c>
    </row>
    <row r="18" spans="2:8" ht="35.25" customHeight="1" thickBot="1" x14ac:dyDescent="0.3">
      <c r="B18" s="37" t="s">
        <v>68</v>
      </c>
      <c r="C18" s="45" t="s">
        <v>92</v>
      </c>
      <c r="D18" s="50">
        <f>D19+D20+D23+D21+D22+D24</f>
        <v>4453295.7300000004</v>
      </c>
      <c r="E18" s="50">
        <f>E19+E20+E23+E21+E22+E24</f>
        <v>4431302.9300000006</v>
      </c>
      <c r="F18" s="46">
        <f t="shared" si="0"/>
        <v>99.506145530559692</v>
      </c>
    </row>
    <row r="19" spans="2:8" ht="54" hidden="1" customHeight="1" thickBot="1" x14ac:dyDescent="0.3">
      <c r="B19" s="34" t="s">
        <v>69</v>
      </c>
      <c r="C19" s="43" t="s">
        <v>93</v>
      </c>
      <c r="D19" s="48">
        <v>0</v>
      </c>
      <c r="E19" s="48">
        <v>0</v>
      </c>
      <c r="F19" s="46" t="e">
        <f t="shared" si="0"/>
        <v>#DIV/0!</v>
      </c>
    </row>
    <row r="20" spans="2:8" ht="44.25" customHeight="1" thickBot="1" x14ac:dyDescent="0.3">
      <c r="B20" s="34" t="s">
        <v>70</v>
      </c>
      <c r="C20" s="43" t="s">
        <v>94</v>
      </c>
      <c r="D20" s="48">
        <v>1369000</v>
      </c>
      <c r="E20" s="48">
        <v>1367462.23</v>
      </c>
      <c r="F20" s="46">
        <f t="shared" si="0"/>
        <v>99.887672023374733</v>
      </c>
    </row>
    <row r="21" spans="2:8" ht="44.25" customHeight="1" thickBot="1" x14ac:dyDescent="0.3">
      <c r="B21" s="34" t="s">
        <v>107</v>
      </c>
      <c r="C21" s="43" t="s">
        <v>94</v>
      </c>
      <c r="D21" s="48">
        <v>1090973.73</v>
      </c>
      <c r="E21" s="48">
        <v>1070707.3400000001</v>
      </c>
      <c r="F21" s="46">
        <f t="shared" ref="F21:F22" si="1">(E21/D21)*100</f>
        <v>98.142357653286496</v>
      </c>
    </row>
    <row r="22" spans="2:8" ht="44.25" customHeight="1" thickBot="1" x14ac:dyDescent="0.3">
      <c r="B22" s="34" t="s">
        <v>106</v>
      </c>
      <c r="C22" s="43" t="s">
        <v>94</v>
      </c>
      <c r="D22" s="48">
        <v>1993322</v>
      </c>
      <c r="E22" s="48">
        <v>1993133.36</v>
      </c>
      <c r="F22" s="46">
        <f t="shared" si="1"/>
        <v>99.990536401043087</v>
      </c>
    </row>
    <row r="23" spans="2:8" ht="45.75" customHeight="1" thickBot="1" x14ac:dyDescent="0.3">
      <c r="B23" s="34" t="s">
        <v>71</v>
      </c>
      <c r="C23" s="43" t="s">
        <v>95</v>
      </c>
      <c r="D23" s="48">
        <v>0</v>
      </c>
      <c r="E23" s="48">
        <v>0</v>
      </c>
      <c r="F23" s="46" t="e">
        <f t="shared" si="0"/>
        <v>#DIV/0!</v>
      </c>
    </row>
    <row r="24" spans="2:8" ht="45.75" customHeight="1" thickBot="1" x14ac:dyDescent="0.3">
      <c r="B24" s="34" t="s">
        <v>117</v>
      </c>
      <c r="C24" s="43" t="s">
        <v>95</v>
      </c>
      <c r="D24" s="48">
        <v>0</v>
      </c>
      <c r="E24" s="48">
        <v>0</v>
      </c>
      <c r="F24" s="46" t="e">
        <f t="shared" si="0"/>
        <v>#DIV/0!</v>
      </c>
    </row>
    <row r="25" spans="2:8" ht="45" customHeight="1" thickBot="1" x14ac:dyDescent="0.3">
      <c r="B25" s="37" t="s">
        <v>72</v>
      </c>
      <c r="C25" s="45" t="s">
        <v>96</v>
      </c>
      <c r="D25" s="50">
        <f>D26+D29+D30+D33+D28+D32+D31+D27</f>
        <v>6454114.3399999999</v>
      </c>
      <c r="E25" s="50">
        <f>E26+E29+E30+E33+E28+E32+E31+E27</f>
        <v>6200428.5199999996</v>
      </c>
      <c r="F25" s="46">
        <f t="shared" si="0"/>
        <v>96.069393775258092</v>
      </c>
    </row>
    <row r="26" spans="2:8" ht="68.25" customHeight="1" thickBot="1" x14ac:dyDescent="0.3">
      <c r="B26" s="34" t="s">
        <v>73</v>
      </c>
      <c r="C26" s="43" t="s">
        <v>97</v>
      </c>
      <c r="D26" s="48">
        <v>51250</v>
      </c>
      <c r="E26" s="48">
        <v>40702.21</v>
      </c>
      <c r="F26" s="46">
        <f t="shared" si="0"/>
        <v>79.41894634146341</v>
      </c>
      <c r="H26" s="55"/>
    </row>
    <row r="27" spans="2:8" ht="42" hidden="1" customHeight="1" thickBot="1" x14ac:dyDescent="0.3">
      <c r="B27" s="34" t="s">
        <v>132</v>
      </c>
      <c r="C27" s="43" t="s">
        <v>97</v>
      </c>
      <c r="D27" s="48">
        <v>0</v>
      </c>
      <c r="E27" s="48">
        <v>0</v>
      </c>
      <c r="F27" s="46" t="e">
        <f t="shared" si="0"/>
        <v>#DIV/0!</v>
      </c>
      <c r="H27" s="55"/>
    </row>
    <row r="28" spans="2:8" ht="33" hidden="1" customHeight="1" thickBot="1" x14ac:dyDescent="0.3">
      <c r="B28" s="34" t="s">
        <v>129</v>
      </c>
      <c r="C28" s="43" t="s">
        <v>128</v>
      </c>
      <c r="D28" s="48">
        <v>0</v>
      </c>
      <c r="E28" s="48">
        <v>0</v>
      </c>
      <c r="F28" s="46" t="e">
        <f t="shared" ref="F28" si="2">(E28/D28)*100</f>
        <v>#DIV/0!</v>
      </c>
    </row>
    <row r="29" spans="2:8" ht="51.75" customHeight="1" thickBot="1" x14ac:dyDescent="0.3">
      <c r="B29" s="34" t="s">
        <v>142</v>
      </c>
      <c r="C29" s="43" t="s">
        <v>98</v>
      </c>
      <c r="D29" s="48">
        <v>1891531</v>
      </c>
      <c r="E29" s="48">
        <v>1780567.52</v>
      </c>
      <c r="F29" s="46">
        <f t="shared" si="0"/>
        <v>94.133668441067059</v>
      </c>
    </row>
    <row r="30" spans="2:8" ht="39" customHeight="1" thickBot="1" x14ac:dyDescent="0.3">
      <c r="B30" s="34" t="s">
        <v>106</v>
      </c>
      <c r="C30" s="43" t="s">
        <v>98</v>
      </c>
      <c r="D30" s="48">
        <v>166666.67000000001</v>
      </c>
      <c r="E30" s="48">
        <v>63636.67</v>
      </c>
      <c r="F30" s="46">
        <f t="shared" si="0"/>
        <v>38.182001236359966</v>
      </c>
    </row>
    <row r="31" spans="2:8" ht="39" customHeight="1" thickBot="1" x14ac:dyDescent="0.3">
      <c r="B31" s="34" t="s">
        <v>107</v>
      </c>
      <c r="C31" s="43" t="s">
        <v>98</v>
      </c>
      <c r="D31" s="48">
        <v>16666.669999999998</v>
      </c>
      <c r="E31" s="48">
        <v>16666.669999999998</v>
      </c>
      <c r="F31" s="46">
        <f t="shared" si="0"/>
        <v>100</v>
      </c>
    </row>
    <row r="32" spans="2:8" ht="54.75" customHeight="1" thickBot="1" x14ac:dyDescent="0.3">
      <c r="B32" s="34" t="s">
        <v>108</v>
      </c>
      <c r="C32" s="43" t="s">
        <v>98</v>
      </c>
      <c r="D32" s="48">
        <v>10000</v>
      </c>
      <c r="E32" s="48">
        <v>10000</v>
      </c>
      <c r="F32" s="46">
        <f t="shared" ref="F32" si="3">(E32/D32)*100</f>
        <v>100</v>
      </c>
    </row>
    <row r="33" spans="2:6" ht="53.25" customHeight="1" thickBot="1" x14ac:dyDescent="0.3">
      <c r="B33" s="34" t="s">
        <v>74</v>
      </c>
      <c r="C33" s="43" t="s">
        <v>99</v>
      </c>
      <c r="D33" s="48">
        <v>4318000</v>
      </c>
      <c r="E33" s="48">
        <v>4288855.45</v>
      </c>
      <c r="F33" s="46">
        <f t="shared" si="0"/>
        <v>99.325045159796204</v>
      </c>
    </row>
    <row r="34" spans="2:6" ht="15.75" thickBot="1" x14ac:dyDescent="0.3">
      <c r="B34" s="37" t="s">
        <v>75</v>
      </c>
      <c r="C34" s="45" t="s">
        <v>100</v>
      </c>
      <c r="D34" s="50">
        <f>D35</f>
        <v>0</v>
      </c>
      <c r="E34" s="50">
        <f>E35</f>
        <v>0</v>
      </c>
      <c r="F34" s="46" t="e">
        <f t="shared" si="0"/>
        <v>#DIV/0!</v>
      </c>
    </row>
    <row r="35" spans="2:6" ht="58.5" customHeight="1" thickBot="1" x14ac:dyDescent="0.3">
      <c r="B35" s="34" t="s">
        <v>143</v>
      </c>
      <c r="C35" s="43" t="s">
        <v>101</v>
      </c>
      <c r="D35" s="48">
        <v>0</v>
      </c>
      <c r="E35" s="48">
        <v>0</v>
      </c>
      <c r="F35" s="46" t="e">
        <f t="shared" si="0"/>
        <v>#DIV/0!</v>
      </c>
    </row>
    <row r="36" spans="2:6" ht="44.25" customHeight="1" thickBot="1" x14ac:dyDescent="0.3">
      <c r="B36" s="37" t="s">
        <v>76</v>
      </c>
      <c r="C36" s="45" t="s">
        <v>102</v>
      </c>
      <c r="D36" s="50">
        <f>D37+D38+D39+D40</f>
        <v>13638183.600000001</v>
      </c>
      <c r="E36" s="50">
        <f>E37+E38+E39+E40</f>
        <v>13537620.07</v>
      </c>
      <c r="F36" s="46">
        <f t="shared" si="0"/>
        <v>99.262632525345964</v>
      </c>
    </row>
    <row r="37" spans="2:6" ht="51.75" customHeight="1" thickBot="1" x14ac:dyDescent="0.3">
      <c r="B37" s="34" t="s">
        <v>144</v>
      </c>
      <c r="C37" s="43" t="s">
        <v>103</v>
      </c>
      <c r="D37" s="48">
        <v>3089639.7</v>
      </c>
      <c r="E37" s="48">
        <v>3023902.91</v>
      </c>
      <c r="F37" s="46">
        <f t="shared" si="0"/>
        <v>97.872347704491233</v>
      </c>
    </row>
    <row r="38" spans="2:6" ht="56.25" customHeight="1" thickBot="1" x14ac:dyDescent="0.3">
      <c r="B38" s="34" t="s">
        <v>145</v>
      </c>
      <c r="C38" s="43" t="s">
        <v>103</v>
      </c>
      <c r="D38" s="48">
        <v>881300</v>
      </c>
      <c r="E38" s="48">
        <v>847256.42</v>
      </c>
      <c r="F38" s="46">
        <f t="shared" si="0"/>
        <v>96.137117894020207</v>
      </c>
    </row>
    <row r="39" spans="2:6" ht="50.25" customHeight="1" thickBot="1" x14ac:dyDescent="0.3">
      <c r="B39" s="34" t="s">
        <v>77</v>
      </c>
      <c r="C39" s="43" t="s">
        <v>103</v>
      </c>
      <c r="D39" s="48">
        <v>86745.01</v>
      </c>
      <c r="E39" s="48">
        <v>85961.85</v>
      </c>
      <c r="F39" s="46">
        <f t="shared" si="0"/>
        <v>99.097169969776942</v>
      </c>
    </row>
    <row r="40" spans="2:6" ht="50.25" customHeight="1" thickBot="1" x14ac:dyDescent="0.3">
      <c r="B40" s="36" t="s">
        <v>136</v>
      </c>
      <c r="C40" s="57" t="s">
        <v>103</v>
      </c>
      <c r="D40" s="49">
        <v>9580498.8900000006</v>
      </c>
      <c r="E40" s="49">
        <v>9580498.8900000006</v>
      </c>
      <c r="F40" s="46">
        <f t="shared" si="0"/>
        <v>100</v>
      </c>
    </row>
    <row r="41" spans="2:6" ht="44.25" customHeight="1" thickBot="1" x14ac:dyDescent="0.3">
      <c r="B41" s="30" t="s">
        <v>78</v>
      </c>
      <c r="C41" s="41">
        <v>1001</v>
      </c>
      <c r="D41" s="51">
        <f>D42</f>
        <v>34600</v>
      </c>
      <c r="E41" s="51">
        <f>E42</f>
        <v>34588</v>
      </c>
      <c r="F41" s="46">
        <f t="shared" si="0"/>
        <v>99.965317919075147</v>
      </c>
    </row>
    <row r="42" spans="2:6" ht="35.25" customHeight="1" thickBot="1" x14ac:dyDescent="0.3">
      <c r="B42" s="52" t="s">
        <v>79</v>
      </c>
      <c r="C42" s="53">
        <v>1001</v>
      </c>
      <c r="D42" s="54">
        <v>34600</v>
      </c>
      <c r="E42" s="54">
        <v>34588</v>
      </c>
      <c r="F42" s="46">
        <f t="shared" si="0"/>
        <v>99.965317919075147</v>
      </c>
    </row>
    <row r="43" spans="2:6" ht="33" customHeight="1" thickBot="1" x14ac:dyDescent="0.3">
      <c r="B43" s="37" t="s">
        <v>80</v>
      </c>
      <c r="C43" s="38">
        <v>1100</v>
      </c>
      <c r="D43" s="50">
        <f>D44+D45+D46+D47</f>
        <v>0</v>
      </c>
      <c r="E43" s="50">
        <f>E44+E45+E46</f>
        <v>0</v>
      </c>
      <c r="F43" s="46" t="e">
        <f t="shared" si="0"/>
        <v>#DIV/0!</v>
      </c>
    </row>
    <row r="44" spans="2:6" ht="42.75" customHeight="1" thickBot="1" x14ac:dyDescent="0.3">
      <c r="B44" s="37" t="s">
        <v>146</v>
      </c>
      <c r="C44" s="35">
        <v>1101</v>
      </c>
      <c r="D44" s="48">
        <v>0</v>
      </c>
      <c r="E44" s="48">
        <v>0</v>
      </c>
      <c r="F44" s="46" t="e">
        <f t="shared" si="0"/>
        <v>#DIV/0!</v>
      </c>
    </row>
    <row r="45" spans="2:6" ht="63" hidden="1" customHeight="1" thickBot="1" x14ac:dyDescent="0.3">
      <c r="B45" s="37" t="s">
        <v>115</v>
      </c>
      <c r="C45" s="35">
        <v>1101</v>
      </c>
      <c r="D45" s="48"/>
      <c r="E45" s="48"/>
      <c r="F45" s="46" t="e">
        <f t="shared" si="0"/>
        <v>#DIV/0!</v>
      </c>
    </row>
    <row r="46" spans="2:6" ht="55.5" hidden="1" customHeight="1" thickBot="1" x14ac:dyDescent="0.3">
      <c r="B46" s="37" t="s">
        <v>116</v>
      </c>
      <c r="C46" s="35">
        <v>1101</v>
      </c>
      <c r="D46" s="48"/>
      <c r="E46" s="48"/>
      <c r="F46" s="46" t="e">
        <f t="shared" si="0"/>
        <v>#DIV/0!</v>
      </c>
    </row>
    <row r="47" spans="2:6" ht="55.5" hidden="1" customHeight="1" thickBot="1" x14ac:dyDescent="0.3">
      <c r="B47" s="37" t="s">
        <v>118</v>
      </c>
      <c r="C47" s="35">
        <v>1101</v>
      </c>
      <c r="D47" s="48"/>
      <c r="E47" s="48"/>
      <c r="F47" s="46"/>
    </row>
    <row r="48" spans="2:6" ht="15.75" thickBot="1" x14ac:dyDescent="0.3">
      <c r="B48" s="37" t="s">
        <v>81</v>
      </c>
      <c r="C48" s="39"/>
      <c r="D48" s="50">
        <f>D43+D41+D36+D34+D25+D18+D15+D13+D6</f>
        <v>30014844.670000002</v>
      </c>
      <c r="E48" s="50">
        <f>E43+E41+E36+E34+E25+E18+E15+E13+E6</f>
        <v>29593914.670000002</v>
      </c>
      <c r="F48" s="46">
        <f t="shared" si="0"/>
        <v>98.597593941837985</v>
      </c>
    </row>
    <row r="49" spans="2:2" x14ac:dyDescent="0.25">
      <c r="B49" s="40"/>
    </row>
    <row r="50" spans="2:2" x14ac:dyDescent="0.25">
      <c r="B50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2025-01-15T05:48:29Z</dcterms:modified>
</cp:coreProperties>
</file>