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6" i="1" l="1"/>
  <c r="D36" i="1"/>
  <c r="D34" i="1" s="1"/>
  <c r="D20" i="1"/>
  <c r="E20" i="1"/>
  <c r="E34" i="1"/>
  <c r="F44" i="1"/>
  <c r="D28" i="1"/>
  <c r="F45" i="1" l="1"/>
  <c r="E36" i="2" l="1"/>
  <c r="E6" i="2"/>
  <c r="F40" i="2"/>
  <c r="E28" i="1" l="1"/>
  <c r="F39" i="1" l="1"/>
  <c r="F40" i="1"/>
  <c r="F41" i="1"/>
  <c r="D6" i="2" l="1"/>
  <c r="D36" i="2"/>
  <c r="E41" i="2"/>
  <c r="F10" i="2"/>
  <c r="D21" i="1"/>
  <c r="D24" i="1"/>
  <c r="E25" i="2" l="1"/>
  <c r="D25" i="2"/>
  <c r="F27" i="2"/>
  <c r="E21" i="1" l="1"/>
  <c r="F31" i="2" l="1"/>
  <c r="D12" i="1"/>
  <c r="D16" i="1"/>
  <c r="D14" i="1"/>
  <c r="D10" i="1"/>
  <c r="D9" i="1" l="1"/>
  <c r="E24" i="1"/>
  <c r="D43" i="2"/>
  <c r="E18" i="2" l="1"/>
  <c r="D18" i="2"/>
  <c r="F24" i="2"/>
  <c r="E43" i="2"/>
  <c r="F46" i="2"/>
  <c r="F45" i="2"/>
  <c r="F42" i="1"/>
  <c r="F43" i="1"/>
  <c r="E32" i="1"/>
  <c r="D32" i="1"/>
  <c r="D47" i="1" s="1"/>
  <c r="F33" i="1"/>
  <c r="F32" i="1" l="1"/>
  <c r="E14" i="1"/>
  <c r="E12" i="1"/>
  <c r="E16" i="1"/>
  <c r="E10" i="1"/>
  <c r="F32" i="2"/>
  <c r="F28" i="2"/>
  <c r="F22" i="2"/>
  <c r="F21" i="2"/>
  <c r="E9" i="1" l="1"/>
  <c r="E47" i="1" s="1"/>
  <c r="F42" i="2"/>
  <c r="F44" i="2"/>
  <c r="F39" i="2"/>
  <c r="F35" i="2"/>
  <c r="F37" i="2"/>
  <c r="F38" i="2"/>
  <c r="F23" i="2"/>
  <c r="F26" i="2"/>
  <c r="F29" i="2"/>
  <c r="F30" i="2"/>
  <c r="F33" i="2"/>
  <c r="F16" i="2"/>
  <c r="F19" i="2"/>
  <c r="F20" i="2"/>
  <c r="F7" i="2"/>
  <c r="F8" i="2"/>
  <c r="F9" i="2"/>
  <c r="F11" i="2"/>
  <c r="F12" i="2"/>
  <c r="F14" i="2"/>
  <c r="D41" i="2"/>
  <c r="E34" i="2"/>
  <c r="D34" i="2"/>
  <c r="F25" i="2"/>
  <c r="E15" i="2"/>
  <c r="D15" i="2"/>
  <c r="E13" i="2"/>
  <c r="D13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4" i="1"/>
  <c r="F35" i="1"/>
  <c r="F36" i="1"/>
  <c r="F37" i="1"/>
  <c r="F38" i="1"/>
  <c r="F41" i="2" l="1"/>
  <c r="F34" i="2"/>
  <c r="D48" i="2"/>
  <c r="F47" i="1"/>
  <c r="F9" i="1"/>
  <c r="F15" i="2"/>
  <c r="F43" i="2"/>
  <c r="E48" i="2"/>
  <c r="F18" i="2"/>
  <c r="F36" i="2"/>
  <c r="F13" i="2"/>
  <c r="F6" i="2"/>
  <c r="F48" i="2" l="1"/>
</calcChain>
</file>

<file path=xl/sharedStrings.xml><?xml version="1.0" encoding="utf-8"?>
<sst xmlns="http://schemas.openxmlformats.org/spreadsheetml/2006/main" count="169" uniqueCount="155">
  <si>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</si>
  <si>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</si>
  <si>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</si>
  <si>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</si>
  <si>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</si>
  <si>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</si>
  <si>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</si>
  <si>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</si>
  <si>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</si>
  <si>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</si>
  <si>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</si>
  <si>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</si>
  <si>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</si>
  <si>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</si>
  <si>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</si>
  <si>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</si>
  <si>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</si>
  <si>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</si>
  <si>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</si>
  <si>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</si>
  <si>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</si>
  <si>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</si>
  <si>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</si>
  <si>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</si>
  <si>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</si>
  <si>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</si>
  <si>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</si>
  <si>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</si>
  <si>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</si>
  <si>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</si>
  <si>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</si>
  <si>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</si>
  <si>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</si>
  <si>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</si>
  <si>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</si>
  <si>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</si>
  <si>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</si>
  <si>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</si>
  <si>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</si>
  <si>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</si>
  <si>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</si>
  <si>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</si>
  <si>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</si>
  <si>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</si>
  <si>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</si>
  <si>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</si>
  <si>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</si>
  <si>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</si>
  <si>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</si>
  <si>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</si>
  <si>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</si>
  <si>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</si>
  <si>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</si>
  <si>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</si>
  <si>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</si>
  <si>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</si>
  <si>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</si>
  <si>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</si>
  <si>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</si>
  <si>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</si>
  <si>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</si>
  <si>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</si>
  <si>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</si>
  <si>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</si>
  <si>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</si>
  <si>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</si>
  <si>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</si>
  <si>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</si>
  <si>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</si>
  <si>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</si>
  <si>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</si>
  <si>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</si>
  <si>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</si>
  <si>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</si>
  <si>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</si>
  <si>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</si>
  <si>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</si>
  <si>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</si>
  <si>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</si>
  <si>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</si>
  <si>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</si>
  <si>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</si>
  <si>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</si>
  <si>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</si>
  <si>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</si>
  <si>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</si>
  <si>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</si>
  <si>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</si>
  <si>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</si>
  <si>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</si>
  <si>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</si>
  <si>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</si>
  <si>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</si>
  <si>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</si>
  <si>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</si>
  <si>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</si>
  <si>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</si>
  <si>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</si>
  <si>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</si>
  <si>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</si>
  <si>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</si>
  <si>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</si>
  <si>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</si>
  <si>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</si>
  <si>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</si>
  <si>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</si>
  <si>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</si>
  <si>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</si>
  <si>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</si>
  <si>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</si>
  <si>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</si>
  <si>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</si>
  <si>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</si>
  <si>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</si>
  <si>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</si>
  <si>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</si>
  <si>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</si>
  <si>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</si>
  <si>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</si>
  <si>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</si>
  <si>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</si>
  <si>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</si>
  <si>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</si>
  <si>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</si>
  <si>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</si>
  <si>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</si>
  <si>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</si>
  <si>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0502</t>
  </si>
  <si>
    <t>Коммунальное хозяйство</t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</si>
  <si>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</si>
  <si>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</si>
  <si>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Предоставление услуг в сфере капитального строительства и жилищно-коммунального хозяйства</t>
  </si>
  <si>
    <t>0107</t>
  </si>
  <si>
    <t>Обеспечение проведения выборов и референдумов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</si>
  <si>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</si>
  <si>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946 2 02 25299 10 0000 150</t>
  </si>
  <si>
    <t>МП "Благоустройство территории сельского поселения" на 2023-2027 годы</t>
  </si>
  <si>
    <t>МП "Развитие работы с детьми и молодежью в сельском поселении" на 2023-2027 годы</t>
  </si>
  <si>
    <t>МП "Развитие и сохранение культуры поселения" на 2023-2027 годы. Развитие культуры</t>
  </si>
  <si>
    <t>МП "Развитие и сохранение культуры поселения" на 2023-2027 годы. Развитие библиотечного обслуживания</t>
  </si>
  <si>
    <t>МП "Развитие физической культуры и спорта в сельском поселении" на 2023-2027 год</t>
  </si>
  <si>
    <t>946 2 04 05020 10 0000 150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</si>
  <si>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бюджетов</t>
  </si>
  <si>
    <t>Сведения об исполнении бюджета Качалинского сельского поселения Иловлинского муниципального района за 1 квартал 2025 года</t>
  </si>
  <si>
    <r>
      <t>за 1 квартал 2025 года</t>
    </r>
    <r>
      <rPr>
        <sz val="12"/>
        <color theme="1"/>
        <rFont val="Times New Roman"/>
        <family val="1"/>
        <charset val="204"/>
      </rPr>
      <t xml:space="preserve">     </t>
    </r>
  </si>
  <si>
    <t>946 1 16 90050 01 0000 140</t>
  </si>
  <si>
    <t>Прочие поступления от денежных взысканий (штрафов) и иных сумм в возмещение ущерба, зачисляемые в бюджеты поселений</t>
  </si>
  <si>
    <t>946 2 02 45519 10 0000 150</t>
  </si>
  <si>
    <t>Межбюджетные трансферты, передаваемые бюджетам сельских поселений на поддержку отрасли культуры</t>
  </si>
  <si>
    <t>Фактически исполнено на 01.04.2025</t>
  </si>
  <si>
    <t>функциональной классификации расходов за 1 квартал 2025 года.</t>
  </si>
  <si>
    <t>План 2025 год</t>
  </si>
  <si>
    <t>Исполнено на 01.04.2025 г</t>
  </si>
  <si>
    <t>МП "Пожарная безопасность и защита населения на территории поселения от чрезвычайных ситуаций" на 2023-2027 годы</t>
  </si>
  <si>
    <t>Иные межбюджетные трансферты на выплату денежного поощрения лучшим муниципальным учреждениям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</si>
</sst>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opLeftCell="A34" workbookViewId="0">
      <selection activeCell="E37" sqref="E37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143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8" t="s">
        <v>54</v>
      </c>
      <c r="B5" s="58"/>
      <c r="C5" s="58"/>
      <c r="D5" s="58"/>
      <c r="E5" s="58"/>
      <c r="F5" s="58"/>
    </row>
    <row r="6" spans="1:7" ht="15.75" x14ac:dyDescent="0.25">
      <c r="B6" s="58" t="s">
        <v>144</v>
      </c>
      <c r="C6" s="58"/>
      <c r="D6" s="58"/>
      <c r="E6" s="58"/>
      <c r="F6" s="58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149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13578370</v>
      </c>
      <c r="E9" s="16">
        <f>E10+E12+E14+E16+E19</f>
        <v>3080098.95</v>
      </c>
      <c r="F9" s="25">
        <f>(E9/D9)*100</f>
        <v>22.683863748005102</v>
      </c>
    </row>
    <row r="10" spans="1:7" ht="15.75" thickBot="1" x14ac:dyDescent="0.3">
      <c r="B10" s="4" t="s">
        <v>6</v>
      </c>
      <c r="C10" s="6" t="s">
        <v>7</v>
      </c>
      <c r="D10" s="17">
        <f>D11</f>
        <v>7500000</v>
      </c>
      <c r="E10" s="16">
        <f>E11</f>
        <v>1526031.44</v>
      </c>
      <c r="F10" s="25">
        <f t="shared" ref="F10:F47" si="0">(E10/D10)*100</f>
        <v>20.347085866666667</v>
      </c>
    </row>
    <row r="11" spans="1:7" ht="15.75" thickBot="1" x14ac:dyDescent="0.3">
      <c r="B11" s="7" t="s">
        <v>8</v>
      </c>
      <c r="C11" s="8" t="s">
        <v>9</v>
      </c>
      <c r="D11" s="18">
        <v>7500000</v>
      </c>
      <c r="E11" s="19">
        <v>1526031.44</v>
      </c>
      <c r="F11" s="25">
        <f t="shared" si="0"/>
        <v>20.347085866666667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3422370</v>
      </c>
      <c r="E12" s="16">
        <f>E13</f>
        <v>822272.05</v>
      </c>
      <c r="F12" s="25">
        <f t="shared" si="0"/>
        <v>24.026392529153775</v>
      </c>
    </row>
    <row r="13" spans="1:7" ht="15.75" thickBot="1" x14ac:dyDescent="0.3">
      <c r="B13" s="7" t="s">
        <v>12</v>
      </c>
      <c r="C13" s="8" t="s">
        <v>13</v>
      </c>
      <c r="D13" s="18">
        <v>3422370</v>
      </c>
      <c r="E13" s="19">
        <v>822272.05</v>
      </c>
      <c r="F13" s="25">
        <f t="shared" si="0"/>
        <v>24.026392529153775</v>
      </c>
    </row>
    <row r="14" spans="1:7" ht="15.75" thickBot="1" x14ac:dyDescent="0.3">
      <c r="B14" s="4" t="s">
        <v>14</v>
      </c>
      <c r="C14" s="5" t="s">
        <v>15</v>
      </c>
      <c r="D14" s="20">
        <f>D15</f>
        <v>56000</v>
      </c>
      <c r="E14" s="16">
        <f>E15</f>
        <v>72108</v>
      </c>
      <c r="F14" s="25">
        <f t="shared" si="0"/>
        <v>128.76428571428571</v>
      </c>
    </row>
    <row r="15" spans="1:7" ht="15.75" thickBot="1" x14ac:dyDescent="0.3">
      <c r="B15" s="7" t="s">
        <v>16</v>
      </c>
      <c r="C15" s="8" t="s">
        <v>17</v>
      </c>
      <c r="D15" s="18">
        <v>56000</v>
      </c>
      <c r="E15" s="19">
        <v>72108</v>
      </c>
      <c r="F15" s="25">
        <f t="shared" si="0"/>
        <v>128.76428571428571</v>
      </c>
    </row>
    <row r="16" spans="1:7" ht="15.75" thickBot="1" x14ac:dyDescent="0.3">
      <c r="B16" s="4" t="s">
        <v>18</v>
      </c>
      <c r="C16" s="5" t="s">
        <v>19</v>
      </c>
      <c r="D16" s="20">
        <f>D17+D18</f>
        <v>2600000</v>
      </c>
      <c r="E16" s="20">
        <f>E17+E18</f>
        <v>659687.46000000008</v>
      </c>
      <c r="F16" s="25">
        <f t="shared" si="0"/>
        <v>25.372594615384621</v>
      </c>
    </row>
    <row r="17" spans="2:6" ht="15.75" thickBot="1" x14ac:dyDescent="0.3">
      <c r="B17" s="7" t="s">
        <v>20</v>
      </c>
      <c r="C17" s="8" t="s">
        <v>21</v>
      </c>
      <c r="D17" s="18">
        <v>300000</v>
      </c>
      <c r="E17" s="19">
        <v>16389.150000000001</v>
      </c>
      <c r="F17" s="25">
        <f t="shared" si="0"/>
        <v>5.4630500000000008</v>
      </c>
    </row>
    <row r="18" spans="2:6" ht="15.75" thickBot="1" x14ac:dyDescent="0.3">
      <c r="B18" s="7" t="s">
        <v>22</v>
      </c>
      <c r="C18" s="8" t="s">
        <v>23</v>
      </c>
      <c r="D18" s="18">
        <v>2300000</v>
      </c>
      <c r="E18" s="19">
        <v>643298.31000000006</v>
      </c>
      <c r="F18" s="25">
        <f t="shared" si="0"/>
        <v>27.969491739130437</v>
      </c>
    </row>
    <row r="19" spans="2:6" ht="15.75" thickBot="1" x14ac:dyDescent="0.3">
      <c r="B19" s="4" t="s">
        <v>24</v>
      </c>
      <c r="C19" s="5" t="s">
        <v>25</v>
      </c>
      <c r="D19" s="20">
        <v>0</v>
      </c>
      <c r="E19" s="16">
        <v>0</v>
      </c>
      <c r="F19" s="25" t="e">
        <f t="shared" si="0"/>
        <v>#DIV/0!</v>
      </c>
    </row>
    <row r="20" spans="2:6" ht="15.75" thickBot="1" x14ac:dyDescent="0.3">
      <c r="B20" s="4"/>
      <c r="C20" s="5" t="s">
        <v>26</v>
      </c>
      <c r="D20" s="20">
        <f>D21+D32+D24+D28</f>
        <v>305080</v>
      </c>
      <c r="E20" s="20">
        <f>E21+E32+E24+E28</f>
        <v>109075.26999999999</v>
      </c>
      <c r="F20" s="25">
        <f t="shared" si="0"/>
        <v>35.753005768978625</v>
      </c>
    </row>
    <row r="21" spans="2:6" ht="34.5" customHeight="1" thickBot="1" x14ac:dyDescent="0.3">
      <c r="B21" s="4" t="s">
        <v>27</v>
      </c>
      <c r="C21" s="9" t="s">
        <v>28</v>
      </c>
      <c r="D21" s="20">
        <f>D23+D22</f>
        <v>177480</v>
      </c>
      <c r="E21" s="20">
        <f>E23+E22</f>
        <v>41370</v>
      </c>
      <c r="F21" s="25">
        <f t="shared" si="0"/>
        <v>23.309668695064232</v>
      </c>
    </row>
    <row r="22" spans="2:6" ht="41.25" customHeight="1" thickBot="1" x14ac:dyDescent="0.3">
      <c r="B22" s="7" t="s">
        <v>129</v>
      </c>
      <c r="C22" s="10" t="s">
        <v>130</v>
      </c>
      <c r="D22" s="18">
        <v>12000</v>
      </c>
      <c r="E22" s="18">
        <v>0</v>
      </c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165480</v>
      </c>
      <c r="E23" s="19">
        <v>41370</v>
      </c>
      <c r="F23" s="25">
        <f t="shared" si="0"/>
        <v>25</v>
      </c>
    </row>
    <row r="24" spans="2:6" ht="42.75" customHeight="1" thickBot="1" x14ac:dyDescent="0.3">
      <c r="B24" s="4" t="s">
        <v>121</v>
      </c>
      <c r="C24" s="9" t="s">
        <v>119</v>
      </c>
      <c r="D24" s="20">
        <f>D25</f>
        <v>26000</v>
      </c>
      <c r="E24" s="16">
        <f>E25</f>
        <v>29305.81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>
        <v>26000</v>
      </c>
      <c r="E25" s="19">
        <v>29305.81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>
        <f>D31</f>
        <v>101600</v>
      </c>
      <c r="E28" s="16">
        <f>E29+E30</f>
        <v>38399.46</v>
      </c>
      <c r="F28" s="25"/>
    </row>
    <row r="29" spans="2:6" ht="41.25" customHeight="1" thickBot="1" x14ac:dyDescent="0.3">
      <c r="B29" s="7" t="s">
        <v>126</v>
      </c>
      <c r="C29" s="10" t="s">
        <v>125</v>
      </c>
      <c r="D29" s="18"/>
      <c r="E29" s="19">
        <v>38399.46</v>
      </c>
      <c r="F29" s="56"/>
    </row>
    <row r="30" spans="2:6" ht="41.25" customHeight="1" thickBot="1" x14ac:dyDescent="0.3">
      <c r="B30" s="7" t="s">
        <v>124</v>
      </c>
      <c r="C30" s="10" t="s">
        <v>122</v>
      </c>
      <c r="D30" s="18"/>
      <c r="E30" s="19"/>
      <c r="F30" s="25"/>
    </row>
    <row r="31" spans="2:6" ht="41.25" customHeight="1" thickBot="1" x14ac:dyDescent="0.3">
      <c r="B31" s="7" t="s">
        <v>145</v>
      </c>
      <c r="C31" s="10" t="s">
        <v>146</v>
      </c>
      <c r="D31" s="18">
        <v>101600</v>
      </c>
      <c r="E31" s="19"/>
      <c r="F31" s="25"/>
    </row>
    <row r="32" spans="2:6" ht="39.75" customHeight="1" thickBot="1" x14ac:dyDescent="0.3">
      <c r="B32" s="4" t="s">
        <v>112</v>
      </c>
      <c r="C32" s="9" t="s">
        <v>113</v>
      </c>
      <c r="D32" s="20">
        <f>D33</f>
        <v>0</v>
      </c>
      <c r="E32" s="16">
        <f>E33</f>
        <v>0</v>
      </c>
      <c r="F32" s="25" t="e">
        <f t="shared" si="0"/>
        <v>#DIV/0!</v>
      </c>
    </row>
    <row r="33" spans="2:6" ht="35.25" hidden="1" customHeight="1" thickBot="1" x14ac:dyDescent="0.3">
      <c r="B33" s="7" t="s">
        <v>111</v>
      </c>
      <c r="C33" s="10" t="s">
        <v>114</v>
      </c>
      <c r="D33" s="18">
        <v>0</v>
      </c>
      <c r="E33" s="19">
        <v>0</v>
      </c>
      <c r="F33" s="25" t="e">
        <f t="shared" si="0"/>
        <v>#DIV/0!</v>
      </c>
    </row>
    <row r="34" spans="2:6" ht="23.25" customHeight="1" thickBot="1" x14ac:dyDescent="0.3">
      <c r="B34" s="4" t="s">
        <v>35</v>
      </c>
      <c r="C34" s="9" t="s">
        <v>36</v>
      </c>
      <c r="D34" s="20">
        <f>D35+D36+D42+D43+D44</f>
        <v>6184003.0300000003</v>
      </c>
      <c r="E34" s="20">
        <f>+E44+E35+E36+E39+E42+E43+E46+E41+E45</f>
        <v>562315.64</v>
      </c>
      <c r="F34" s="25">
        <f t="shared" si="0"/>
        <v>9.0930686364815703</v>
      </c>
    </row>
    <row r="35" spans="2:6" ht="33" customHeight="1" thickBot="1" x14ac:dyDescent="0.3">
      <c r="B35" s="4" t="s">
        <v>37</v>
      </c>
      <c r="C35" s="9" t="s">
        <v>38</v>
      </c>
      <c r="D35" s="20">
        <v>5306000</v>
      </c>
      <c r="E35" s="16">
        <v>442167</v>
      </c>
      <c r="F35" s="25">
        <f t="shared" si="0"/>
        <v>8.3333396155295887</v>
      </c>
    </row>
    <row r="36" spans="2:6" ht="27" customHeight="1" thickBot="1" x14ac:dyDescent="0.3">
      <c r="B36" s="4" t="s">
        <v>39</v>
      </c>
      <c r="C36" s="9" t="s">
        <v>40</v>
      </c>
      <c r="D36" s="21">
        <f>D37+D38</f>
        <v>537700</v>
      </c>
      <c r="E36" s="21">
        <f>E37+E38</f>
        <v>120148.64</v>
      </c>
      <c r="F36" s="25">
        <f t="shared" si="0"/>
        <v>22.344920959642923</v>
      </c>
    </row>
    <row r="37" spans="2:6" ht="51" customHeight="1" thickBot="1" x14ac:dyDescent="0.3">
      <c r="B37" s="7" t="s">
        <v>41</v>
      </c>
      <c r="C37" s="10" t="s">
        <v>42</v>
      </c>
      <c r="D37" s="22">
        <v>527100</v>
      </c>
      <c r="E37" s="23">
        <v>117498.64</v>
      </c>
      <c r="F37" s="25">
        <f t="shared" si="0"/>
        <v>22.29152722443559</v>
      </c>
    </row>
    <row r="38" spans="2:6" ht="40.5" customHeight="1" thickBot="1" x14ac:dyDescent="0.3">
      <c r="B38" s="7" t="s">
        <v>43</v>
      </c>
      <c r="C38" s="10" t="s">
        <v>44</v>
      </c>
      <c r="D38" s="18">
        <v>10600</v>
      </c>
      <c r="E38" s="24">
        <v>2650</v>
      </c>
      <c r="F38" s="25">
        <f t="shared" si="0"/>
        <v>25</v>
      </c>
    </row>
    <row r="39" spans="2:6" ht="36.75" hidden="1" customHeight="1" thickBot="1" x14ac:dyDescent="0.3">
      <c r="B39" s="4" t="s">
        <v>45</v>
      </c>
      <c r="C39" s="9" t="s">
        <v>46</v>
      </c>
      <c r="D39" s="20">
        <v>0</v>
      </c>
      <c r="E39" s="16">
        <v>0</v>
      </c>
      <c r="F39" s="25" t="e">
        <f t="shared" si="0"/>
        <v>#DIV/0!</v>
      </c>
    </row>
    <row r="40" spans="2:6" ht="39" hidden="1" customHeight="1" thickBot="1" x14ac:dyDescent="0.3">
      <c r="B40" s="4" t="s">
        <v>47</v>
      </c>
      <c r="C40" s="9" t="s">
        <v>48</v>
      </c>
      <c r="D40" s="20"/>
      <c r="E40" s="16"/>
      <c r="F40" s="25" t="e">
        <f t="shared" si="0"/>
        <v>#DIV/0!</v>
      </c>
    </row>
    <row r="41" spans="2:6" ht="59.25" customHeight="1" thickBot="1" x14ac:dyDescent="0.3">
      <c r="B41" s="4" t="s">
        <v>135</v>
      </c>
      <c r="C41" s="9" t="s">
        <v>134</v>
      </c>
      <c r="D41" s="20">
        <v>0</v>
      </c>
      <c r="E41" s="16">
        <v>0</v>
      </c>
      <c r="F41" s="25" t="e">
        <f t="shared" si="0"/>
        <v>#DIV/0!</v>
      </c>
    </row>
    <row r="42" spans="2:6" ht="51" customHeight="1" thickBot="1" x14ac:dyDescent="0.3">
      <c r="B42" s="4" t="s">
        <v>49</v>
      </c>
      <c r="C42" s="9" t="s">
        <v>50</v>
      </c>
      <c r="D42" s="20">
        <v>10000</v>
      </c>
      <c r="E42" s="16"/>
      <c r="F42" s="25">
        <f t="shared" si="0"/>
        <v>0</v>
      </c>
    </row>
    <row r="43" spans="2:6" ht="51" customHeight="1" thickBot="1" x14ac:dyDescent="0.3">
      <c r="B43" s="4" t="s">
        <v>109</v>
      </c>
      <c r="C43" s="9" t="s">
        <v>110</v>
      </c>
      <c r="D43" s="20">
        <v>216666.67</v>
      </c>
      <c r="E43" s="16"/>
      <c r="F43" s="25">
        <f t="shared" si="0"/>
        <v>0</v>
      </c>
    </row>
    <row r="44" spans="2:6" ht="51" customHeight="1" thickBot="1" x14ac:dyDescent="0.3">
      <c r="B44" s="4" t="s">
        <v>147</v>
      </c>
      <c r="C44" s="9" t="s">
        <v>148</v>
      </c>
      <c r="D44" s="20">
        <v>113636.36</v>
      </c>
      <c r="E44" s="16"/>
      <c r="F44" s="25">
        <f t="shared" si="0"/>
        <v>0</v>
      </c>
    </row>
    <row r="45" spans="2:6" ht="51" customHeight="1" thickBot="1" x14ac:dyDescent="0.3">
      <c r="B45" s="4" t="s">
        <v>141</v>
      </c>
      <c r="C45" s="9" t="s">
        <v>142</v>
      </c>
      <c r="D45" s="20"/>
      <c r="E45" s="16"/>
      <c r="F45" s="25" t="e">
        <f t="shared" ref="F45" si="1">(E45/D45)*100</f>
        <v>#DIV/0!</v>
      </c>
    </row>
    <row r="46" spans="2:6" ht="45.75" customHeight="1" thickBot="1" x14ac:dyDescent="0.3">
      <c r="B46" s="4" t="s">
        <v>51</v>
      </c>
      <c r="C46" s="9" t="s">
        <v>52</v>
      </c>
      <c r="D46" s="20"/>
      <c r="E46" s="16"/>
      <c r="F46" s="25">
        <v>0</v>
      </c>
    </row>
    <row r="47" spans="2:6" ht="15.75" thickBot="1" x14ac:dyDescent="0.3">
      <c r="B47" s="26"/>
      <c r="C47" s="27" t="s">
        <v>53</v>
      </c>
      <c r="D47" s="28">
        <f>D34+D9+D20</f>
        <v>20067453.030000001</v>
      </c>
      <c r="E47" s="28">
        <f>E34+E9+E20</f>
        <v>3751489.8600000003</v>
      </c>
      <c r="F47" s="29">
        <f t="shared" si="0"/>
        <v>18.694399605130162</v>
      </c>
    </row>
    <row r="48" spans="2:6" x14ac:dyDescent="0.25">
      <c r="B48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E12" sqref="E12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9" t="s">
        <v>104</v>
      </c>
      <c r="C1" s="59"/>
      <c r="D1" s="59"/>
      <c r="E1" s="59"/>
      <c r="F1" s="59"/>
    </row>
    <row r="2" spans="1:6" ht="21" customHeight="1" x14ac:dyDescent="0.25">
      <c r="A2" s="59" t="s">
        <v>150</v>
      </c>
      <c r="B2" s="59"/>
      <c r="C2" s="59"/>
      <c r="D2" s="59"/>
      <c r="E2" s="59"/>
      <c r="F2" s="59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151</v>
      </c>
      <c r="E5" s="32" t="s">
        <v>152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D7+D8+D9+D12+D11+D10</f>
        <v>5669149</v>
      </c>
      <c r="E6" s="47">
        <f>E7+E8+E9+E12+E11+E10</f>
        <v>1274850.96</v>
      </c>
      <c r="F6" s="46">
        <f>(E6/D6)*100</f>
        <v>22.487519026224216</v>
      </c>
    </row>
    <row r="7" spans="1:6" ht="36.75" customHeight="1" thickBot="1" x14ac:dyDescent="0.3">
      <c r="B7" s="34" t="s">
        <v>59</v>
      </c>
      <c r="C7" s="43" t="s">
        <v>83</v>
      </c>
      <c r="D7" s="48">
        <v>1396400</v>
      </c>
      <c r="E7" s="48">
        <v>298371.94</v>
      </c>
      <c r="F7" s="46">
        <f t="shared" ref="F7:F48" si="0">(E7/D7)*100</f>
        <v>21.367225723288456</v>
      </c>
    </row>
    <row r="8" spans="1:6" ht="68.25" customHeight="1" thickBot="1" x14ac:dyDescent="0.3">
      <c r="B8" s="34" t="s">
        <v>60</v>
      </c>
      <c r="C8" s="43" t="s">
        <v>84</v>
      </c>
      <c r="D8" s="48">
        <v>3884275</v>
      </c>
      <c r="E8" s="48">
        <v>888360.52</v>
      </c>
      <c r="F8" s="46">
        <f t="shared" si="0"/>
        <v>22.870690669429948</v>
      </c>
    </row>
    <row r="9" spans="1:6" ht="53.25" customHeight="1" thickBot="1" x14ac:dyDescent="0.3">
      <c r="B9" s="34" t="s">
        <v>61</v>
      </c>
      <c r="C9" s="43" t="s">
        <v>85</v>
      </c>
      <c r="D9" s="48">
        <v>113474</v>
      </c>
      <c r="E9" s="48">
        <v>28118.5</v>
      </c>
      <c r="F9" s="46">
        <f t="shared" si="0"/>
        <v>24.7796852142341</v>
      </c>
    </row>
    <row r="10" spans="1:6" ht="56.25" hidden="1" customHeight="1" thickBot="1" x14ac:dyDescent="0.3">
      <c r="B10" s="34" t="s">
        <v>133</v>
      </c>
      <c r="C10" s="43" t="s">
        <v>132</v>
      </c>
      <c r="D10" s="48">
        <v>0</v>
      </c>
      <c r="E10" s="48">
        <v>0</v>
      </c>
      <c r="F10" s="46" t="e">
        <f t="shared" si="0"/>
        <v>#DIV/0!</v>
      </c>
    </row>
    <row r="11" spans="1:6" ht="21" customHeight="1" thickBot="1" x14ac:dyDescent="0.3">
      <c r="B11" s="34" t="s">
        <v>62</v>
      </c>
      <c r="C11" s="43" t="s">
        <v>86</v>
      </c>
      <c r="D11" s="48">
        <v>200000</v>
      </c>
      <c r="E11" s="48">
        <v>0</v>
      </c>
      <c r="F11" s="46">
        <f t="shared" si="0"/>
        <v>0</v>
      </c>
    </row>
    <row r="12" spans="1:6" ht="41.25" customHeight="1" thickBot="1" x14ac:dyDescent="0.3">
      <c r="B12" s="36" t="s">
        <v>63</v>
      </c>
      <c r="C12" s="44" t="s">
        <v>87</v>
      </c>
      <c r="D12" s="49">
        <v>75000</v>
      </c>
      <c r="E12" s="49">
        <v>60000</v>
      </c>
      <c r="F12" s="46">
        <f t="shared" si="0"/>
        <v>80</v>
      </c>
    </row>
    <row r="13" spans="1:6" ht="33" customHeight="1" thickBot="1" x14ac:dyDescent="0.3">
      <c r="B13" s="33" t="s">
        <v>64</v>
      </c>
      <c r="C13" s="42" t="s">
        <v>88</v>
      </c>
      <c r="D13" s="47">
        <f>D14</f>
        <v>527100</v>
      </c>
      <c r="E13" s="47">
        <f>E14</f>
        <v>117498.64</v>
      </c>
      <c r="F13" s="46">
        <f t="shared" si="0"/>
        <v>22.29152722443559</v>
      </c>
    </row>
    <row r="14" spans="1:6" ht="43.5" customHeight="1" thickBot="1" x14ac:dyDescent="0.3">
      <c r="B14" s="34" t="s">
        <v>65</v>
      </c>
      <c r="C14" s="43" t="s">
        <v>89</v>
      </c>
      <c r="D14" s="48">
        <v>527100</v>
      </c>
      <c r="E14" s="48">
        <v>117498.64</v>
      </c>
      <c r="F14" s="46">
        <f t="shared" si="0"/>
        <v>22.29152722443559</v>
      </c>
    </row>
    <row r="15" spans="1:6" ht="59.25" customHeight="1" thickBot="1" x14ac:dyDescent="0.3">
      <c r="B15" s="37" t="s">
        <v>66</v>
      </c>
      <c r="C15" s="45" t="s">
        <v>90</v>
      </c>
      <c r="D15" s="50">
        <f>D16+D17</f>
        <v>12500</v>
      </c>
      <c r="E15" s="50">
        <f>E16+E17</f>
        <v>0</v>
      </c>
      <c r="F15" s="46">
        <f t="shared" si="0"/>
        <v>0</v>
      </c>
    </row>
    <row r="16" spans="1:6" ht="68.25" customHeight="1" thickBot="1" x14ac:dyDescent="0.3">
      <c r="B16" s="37" t="s">
        <v>153</v>
      </c>
      <c r="C16" s="43" t="s">
        <v>105</v>
      </c>
      <c r="D16" s="48">
        <v>11500</v>
      </c>
      <c r="E16" s="48">
        <v>0</v>
      </c>
      <c r="F16" s="46">
        <f t="shared" si="0"/>
        <v>0</v>
      </c>
    </row>
    <row r="17" spans="2:8" ht="39" customHeight="1" thickBot="1" x14ac:dyDescent="0.3">
      <c r="B17" s="37" t="s">
        <v>67</v>
      </c>
      <c r="C17" s="43" t="s">
        <v>91</v>
      </c>
      <c r="D17" s="48">
        <v>1000</v>
      </c>
      <c r="E17" s="48">
        <v>0</v>
      </c>
      <c r="F17" s="46">
        <v>0</v>
      </c>
    </row>
    <row r="18" spans="2:8" ht="35.25" customHeight="1" thickBot="1" x14ac:dyDescent="0.3">
      <c r="B18" s="37" t="s">
        <v>68</v>
      </c>
      <c r="C18" s="45" t="s">
        <v>92</v>
      </c>
      <c r="D18" s="50">
        <f>D19+D20+D23+D21+D22+D24</f>
        <v>3425000</v>
      </c>
      <c r="E18" s="50">
        <f>E19+E20+E23+E21+E22+E24</f>
        <v>687802.21</v>
      </c>
      <c r="F18" s="46">
        <f t="shared" si="0"/>
        <v>20.08181635036496</v>
      </c>
    </row>
    <row r="19" spans="2:8" ht="54" hidden="1" customHeight="1" thickBot="1" x14ac:dyDescent="0.3">
      <c r="B19" s="34" t="s">
        <v>69</v>
      </c>
      <c r="C19" s="43" t="s">
        <v>93</v>
      </c>
      <c r="D19" s="48">
        <v>0</v>
      </c>
      <c r="E19" s="48">
        <v>0</v>
      </c>
      <c r="F19" s="46" t="e">
        <f t="shared" si="0"/>
        <v>#DIV/0!</v>
      </c>
    </row>
    <row r="20" spans="2:8" ht="38.25" customHeight="1" thickBot="1" x14ac:dyDescent="0.3">
      <c r="B20" s="34" t="s">
        <v>70</v>
      </c>
      <c r="C20" s="43" t="s">
        <v>94</v>
      </c>
      <c r="D20" s="48">
        <v>3425000</v>
      </c>
      <c r="E20" s="48">
        <v>687802.21</v>
      </c>
      <c r="F20" s="46">
        <f t="shared" si="0"/>
        <v>20.08181635036496</v>
      </c>
    </row>
    <row r="21" spans="2:8" ht="44.25" hidden="1" customHeight="1" thickBot="1" x14ac:dyDescent="0.3">
      <c r="B21" s="34" t="s">
        <v>107</v>
      </c>
      <c r="C21" s="43" t="s">
        <v>94</v>
      </c>
      <c r="D21" s="48"/>
      <c r="E21" s="48"/>
      <c r="F21" s="46" t="e">
        <f t="shared" ref="F21:F22" si="1">(E21/D21)*100</f>
        <v>#DIV/0!</v>
      </c>
    </row>
    <row r="22" spans="2:8" ht="44.25" hidden="1" customHeight="1" thickBot="1" x14ac:dyDescent="0.3">
      <c r="B22" s="34" t="s">
        <v>106</v>
      </c>
      <c r="C22" s="43" t="s">
        <v>94</v>
      </c>
      <c r="D22" s="48"/>
      <c r="E22" s="48"/>
      <c r="F22" s="46" t="e">
        <f t="shared" si="1"/>
        <v>#DIV/0!</v>
      </c>
    </row>
    <row r="23" spans="2:8" ht="45.75" hidden="1" customHeight="1" thickBot="1" x14ac:dyDescent="0.3">
      <c r="B23" s="34" t="s">
        <v>71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.75" hidden="1" customHeight="1" thickBot="1" x14ac:dyDescent="0.3">
      <c r="B24" s="34" t="s">
        <v>117</v>
      </c>
      <c r="C24" s="43" t="s">
        <v>95</v>
      </c>
      <c r="D24" s="48">
        <v>0</v>
      </c>
      <c r="E24" s="48">
        <v>0</v>
      </c>
      <c r="F24" s="46" t="e">
        <f t="shared" si="0"/>
        <v>#DIV/0!</v>
      </c>
    </row>
    <row r="25" spans="2:8" ht="45" customHeight="1" thickBot="1" x14ac:dyDescent="0.3">
      <c r="B25" s="37" t="s">
        <v>72</v>
      </c>
      <c r="C25" s="45" t="s">
        <v>96</v>
      </c>
      <c r="D25" s="50">
        <f>D26+D29+D30+D33+D28+D32+D31+D27</f>
        <v>5740583.3399999999</v>
      </c>
      <c r="E25" s="50">
        <f>E26+E29+E30+E33+E28+E32+E31+E27</f>
        <v>1401172.03</v>
      </c>
      <c r="F25" s="46">
        <f t="shared" si="0"/>
        <v>24.408182008903648</v>
      </c>
    </row>
    <row r="26" spans="2:8" ht="68.25" customHeight="1" thickBot="1" x14ac:dyDescent="0.3">
      <c r="B26" s="34" t="s">
        <v>73</v>
      </c>
      <c r="C26" s="43" t="s">
        <v>97</v>
      </c>
      <c r="D26" s="48">
        <v>23000</v>
      </c>
      <c r="E26" s="48">
        <v>0</v>
      </c>
      <c r="F26" s="46">
        <f t="shared" si="0"/>
        <v>0</v>
      </c>
      <c r="H26" s="55"/>
    </row>
    <row r="27" spans="2:8" ht="42" hidden="1" customHeight="1" thickBot="1" x14ac:dyDescent="0.3">
      <c r="B27" s="34" t="s">
        <v>131</v>
      </c>
      <c r="C27" s="43" t="s">
        <v>97</v>
      </c>
      <c r="D27" s="48">
        <v>0</v>
      </c>
      <c r="E27" s="48">
        <v>0</v>
      </c>
      <c r="F27" s="46" t="e">
        <f t="shared" si="0"/>
        <v>#DIV/0!</v>
      </c>
      <c r="H27" s="55"/>
    </row>
    <row r="28" spans="2:8" ht="33" hidden="1" customHeight="1" thickBot="1" x14ac:dyDescent="0.3">
      <c r="B28" s="34" t="s">
        <v>128</v>
      </c>
      <c r="C28" s="43" t="s">
        <v>127</v>
      </c>
      <c r="D28" s="48">
        <v>0</v>
      </c>
      <c r="E28" s="48">
        <v>0</v>
      </c>
      <c r="F28" s="46" t="e">
        <f t="shared" ref="F28" si="2">(E28/D28)*100</f>
        <v>#DIV/0!</v>
      </c>
    </row>
    <row r="29" spans="2:8" ht="51.75" customHeight="1" thickBot="1" x14ac:dyDescent="0.3">
      <c r="B29" s="34" t="s">
        <v>136</v>
      </c>
      <c r="C29" s="43" t="s">
        <v>98</v>
      </c>
      <c r="D29" s="48">
        <v>484250</v>
      </c>
      <c r="E29" s="48">
        <v>406680.89</v>
      </c>
      <c r="F29" s="46">
        <f t="shared" si="0"/>
        <v>83.981598347960755</v>
      </c>
    </row>
    <row r="30" spans="2:8" ht="39" customHeight="1" thickBot="1" x14ac:dyDescent="0.3">
      <c r="B30" s="34" t="s">
        <v>106</v>
      </c>
      <c r="C30" s="43" t="s">
        <v>98</v>
      </c>
      <c r="D30" s="48">
        <v>166666.67000000001</v>
      </c>
      <c r="E30" s="48">
        <v>0</v>
      </c>
      <c r="F30" s="46">
        <f t="shared" si="0"/>
        <v>0</v>
      </c>
    </row>
    <row r="31" spans="2:8" ht="39" customHeight="1" thickBot="1" x14ac:dyDescent="0.3">
      <c r="B31" s="34" t="s">
        <v>107</v>
      </c>
      <c r="C31" s="43" t="s">
        <v>98</v>
      </c>
      <c r="D31" s="48">
        <v>16666.669999999998</v>
      </c>
      <c r="E31" s="48">
        <v>0</v>
      </c>
      <c r="F31" s="46">
        <f t="shared" si="0"/>
        <v>0</v>
      </c>
    </row>
    <row r="32" spans="2:8" ht="54.75" customHeight="1" thickBot="1" x14ac:dyDescent="0.3">
      <c r="B32" s="34" t="s">
        <v>108</v>
      </c>
      <c r="C32" s="43" t="s">
        <v>98</v>
      </c>
      <c r="D32" s="48">
        <v>10000</v>
      </c>
      <c r="E32" s="48">
        <v>0</v>
      </c>
      <c r="F32" s="46">
        <f t="shared" ref="F32" si="3">(E32/D32)*100</f>
        <v>0</v>
      </c>
    </row>
    <row r="33" spans="2:6" ht="53.25" customHeight="1" thickBot="1" x14ac:dyDescent="0.3">
      <c r="B33" s="34" t="s">
        <v>74</v>
      </c>
      <c r="C33" s="43" t="s">
        <v>99</v>
      </c>
      <c r="D33" s="48">
        <v>5040000</v>
      </c>
      <c r="E33" s="48">
        <v>994491.14</v>
      </c>
      <c r="F33" s="46">
        <f t="shared" si="0"/>
        <v>19.731967063492064</v>
      </c>
    </row>
    <row r="34" spans="2:6" ht="15.75" thickBot="1" x14ac:dyDescent="0.3">
      <c r="B34" s="37" t="s">
        <v>75</v>
      </c>
      <c r="C34" s="45" t="s">
        <v>100</v>
      </c>
      <c r="D34" s="50">
        <f>D35</f>
        <v>20000</v>
      </c>
      <c r="E34" s="50">
        <f>E35</f>
        <v>0</v>
      </c>
      <c r="F34" s="46">
        <f t="shared" si="0"/>
        <v>0</v>
      </c>
    </row>
    <row r="35" spans="2:6" ht="58.5" customHeight="1" thickBot="1" x14ac:dyDescent="0.3">
      <c r="B35" s="34" t="s">
        <v>137</v>
      </c>
      <c r="C35" s="43" t="s">
        <v>101</v>
      </c>
      <c r="D35" s="48">
        <v>20000</v>
      </c>
      <c r="E35" s="48">
        <v>0</v>
      </c>
      <c r="F35" s="46">
        <f t="shared" si="0"/>
        <v>0</v>
      </c>
    </row>
    <row r="36" spans="2:6" ht="44.25" customHeight="1" thickBot="1" x14ac:dyDescent="0.3">
      <c r="B36" s="37" t="s">
        <v>76</v>
      </c>
      <c r="C36" s="45" t="s">
        <v>102</v>
      </c>
      <c r="D36" s="50">
        <f>D37+D38+D39+D40</f>
        <v>4831100.6900000004</v>
      </c>
      <c r="E36" s="50">
        <f>E37+E38+E39+E40</f>
        <v>1053069.32</v>
      </c>
      <c r="F36" s="46">
        <f t="shared" si="0"/>
        <v>21.797710036964681</v>
      </c>
    </row>
    <row r="37" spans="2:6" ht="51.75" customHeight="1" thickBot="1" x14ac:dyDescent="0.3">
      <c r="B37" s="34" t="s">
        <v>138</v>
      </c>
      <c r="C37" s="43" t="s">
        <v>103</v>
      </c>
      <c r="D37" s="48">
        <v>3705454.33</v>
      </c>
      <c r="E37" s="48">
        <v>817857.74</v>
      </c>
      <c r="F37" s="46">
        <f t="shared" si="0"/>
        <v>22.071726356967407</v>
      </c>
    </row>
    <row r="38" spans="2:6" ht="56.25" customHeight="1" thickBot="1" x14ac:dyDescent="0.3">
      <c r="B38" s="34" t="s">
        <v>139</v>
      </c>
      <c r="C38" s="43" t="s">
        <v>103</v>
      </c>
      <c r="D38" s="48">
        <v>1007000</v>
      </c>
      <c r="E38" s="48">
        <v>234444.76</v>
      </c>
      <c r="F38" s="46">
        <f t="shared" si="0"/>
        <v>23.281505461767626</v>
      </c>
    </row>
    <row r="39" spans="2:6" ht="50.25" customHeight="1" thickBot="1" x14ac:dyDescent="0.3">
      <c r="B39" s="34" t="s">
        <v>77</v>
      </c>
      <c r="C39" s="43" t="s">
        <v>103</v>
      </c>
      <c r="D39" s="48">
        <v>5010</v>
      </c>
      <c r="E39" s="48">
        <v>766.82</v>
      </c>
      <c r="F39" s="46">
        <f t="shared" si="0"/>
        <v>15.305788423153693</v>
      </c>
    </row>
    <row r="40" spans="2:6" ht="50.25" customHeight="1" thickBot="1" x14ac:dyDescent="0.3">
      <c r="B40" s="36" t="s">
        <v>154</v>
      </c>
      <c r="C40" s="57" t="s">
        <v>103</v>
      </c>
      <c r="D40" s="49">
        <v>113636.36</v>
      </c>
      <c r="E40" s="49">
        <v>0</v>
      </c>
      <c r="F40" s="46">
        <f t="shared" si="0"/>
        <v>0</v>
      </c>
    </row>
    <row r="41" spans="2:6" ht="44.25" customHeight="1" thickBot="1" x14ac:dyDescent="0.3">
      <c r="B41" s="30" t="s">
        <v>78</v>
      </c>
      <c r="C41" s="41">
        <v>1001</v>
      </c>
      <c r="D41" s="51">
        <f>D42</f>
        <v>40000</v>
      </c>
      <c r="E41" s="51">
        <f>E42</f>
        <v>9944.4</v>
      </c>
      <c r="F41" s="46">
        <f t="shared" si="0"/>
        <v>24.861000000000001</v>
      </c>
    </row>
    <row r="42" spans="2:6" ht="35.25" customHeight="1" thickBot="1" x14ac:dyDescent="0.3">
      <c r="B42" s="52" t="s">
        <v>79</v>
      </c>
      <c r="C42" s="53">
        <v>1001</v>
      </c>
      <c r="D42" s="54">
        <v>40000</v>
      </c>
      <c r="E42" s="54">
        <v>9944.4</v>
      </c>
      <c r="F42" s="46">
        <f t="shared" si="0"/>
        <v>24.861000000000001</v>
      </c>
    </row>
    <row r="43" spans="2:6" ht="33" customHeight="1" thickBot="1" x14ac:dyDescent="0.3">
      <c r="B43" s="37" t="s">
        <v>80</v>
      </c>
      <c r="C43" s="38">
        <v>1100</v>
      </c>
      <c r="D43" s="50">
        <f>D44+D45+D46+D47</f>
        <v>30000</v>
      </c>
      <c r="E43" s="50">
        <f>E44+E45+E46</f>
        <v>0</v>
      </c>
      <c r="F43" s="46">
        <f t="shared" si="0"/>
        <v>0</v>
      </c>
    </row>
    <row r="44" spans="2:6" ht="42.75" customHeight="1" thickBot="1" x14ac:dyDescent="0.3">
      <c r="B44" s="37" t="s">
        <v>140</v>
      </c>
      <c r="C44" s="35">
        <v>1101</v>
      </c>
      <c r="D44" s="48">
        <v>30000</v>
      </c>
      <c r="E44" s="48">
        <v>0</v>
      </c>
      <c r="F44" s="46">
        <f t="shared" si="0"/>
        <v>0</v>
      </c>
    </row>
    <row r="45" spans="2:6" ht="63" hidden="1" customHeight="1" thickBot="1" x14ac:dyDescent="0.3">
      <c r="B45" s="37" t="s">
        <v>115</v>
      </c>
      <c r="C45" s="35">
        <v>1101</v>
      </c>
      <c r="D45" s="48"/>
      <c r="E45" s="48"/>
      <c r="F45" s="46" t="e">
        <f t="shared" si="0"/>
        <v>#DIV/0!</v>
      </c>
    </row>
    <row r="46" spans="2:6" ht="55.5" hidden="1" customHeight="1" thickBot="1" x14ac:dyDescent="0.3">
      <c r="B46" s="37" t="s">
        <v>116</v>
      </c>
      <c r="C46" s="35">
        <v>1101</v>
      </c>
      <c r="D46" s="48"/>
      <c r="E46" s="48"/>
      <c r="F46" s="46" t="e">
        <f t="shared" si="0"/>
        <v>#DIV/0!</v>
      </c>
    </row>
    <row r="47" spans="2:6" ht="55.5" hidden="1" customHeight="1" thickBot="1" x14ac:dyDescent="0.3">
      <c r="B47" s="37" t="s">
        <v>118</v>
      </c>
      <c r="C47" s="35">
        <v>1101</v>
      </c>
      <c r="D47" s="48"/>
      <c r="E47" s="48"/>
      <c r="F47" s="46"/>
    </row>
    <row r="48" spans="2:6" ht="15.75" thickBot="1" x14ac:dyDescent="0.3">
      <c r="B48" s="37" t="s">
        <v>81</v>
      </c>
      <c r="C48" s="39"/>
      <c r="D48" s="50">
        <f>D43+D41+D36+D34+D25+D18+D15+D13+D6</f>
        <v>20295433.030000001</v>
      </c>
      <c r="E48" s="50">
        <f>E43+E41+E36+E34+E25+E18+E15+E13+E6</f>
        <v>4544337.5600000005</v>
      </c>
      <c r="F48" s="46">
        <f t="shared" si="0"/>
        <v>22.390936686508336</v>
      </c>
    </row>
    <row r="49" spans="2:2" x14ac:dyDescent="0.25">
      <c r="B49" s="40"/>
    </row>
    <row r="50" spans="2:2" x14ac:dyDescent="0.25">
      <c r="B50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2025-04-07T11:29:53Z</dcterms:modified>
</cp:coreProperties>
</file>