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24" i="2" l="1"/>
  <c r="D24" i="2"/>
  <c r="F26" i="2"/>
  <c r="E21" i="1" l="1"/>
  <c r="F30" i="2" l="1"/>
  <c r="D12" i="1"/>
  <c r="D16" i="1"/>
  <c r="D14" i="1"/>
  <c r="D10" i="1"/>
  <c r="D9" i="1" l="1"/>
  <c r="E24" i="1"/>
  <c r="D41" i="2"/>
  <c r="E17" i="2" l="1"/>
  <c r="D17" i="2"/>
  <c r="F23" i="2"/>
  <c r="E41" i="2"/>
  <c r="F44" i="2"/>
  <c r="F43" i="2"/>
  <c r="D21" i="1"/>
  <c r="F40" i="1"/>
  <c r="F41" i="1"/>
  <c r="E31" i="1"/>
  <c r="D31" i="1"/>
  <c r="F32" i="1"/>
  <c r="F31" i="1" l="1"/>
  <c r="D20" i="1"/>
  <c r="E14" i="1"/>
  <c r="E12" i="1"/>
  <c r="E35" i="1"/>
  <c r="E33" i="1" s="1"/>
  <c r="D35" i="1"/>
  <c r="D33" i="1" s="1"/>
  <c r="E20" i="1"/>
  <c r="E16" i="1"/>
  <c r="E10" i="1"/>
  <c r="F31" i="2"/>
  <c r="F27" i="2"/>
  <c r="F21" i="2"/>
  <c r="F20" i="2"/>
  <c r="D43" i="1" l="1"/>
  <c r="E9" i="1"/>
  <c r="E43" i="1" s="1"/>
  <c r="E6" i="2"/>
  <c r="D6" i="2"/>
  <c r="F40" i="2"/>
  <c r="F42" i="2"/>
  <c r="F38" i="2"/>
  <c r="F34" i="2"/>
  <c r="F36" i="2"/>
  <c r="F37" i="2"/>
  <c r="F22" i="2"/>
  <c r="F25" i="2"/>
  <c r="F28" i="2"/>
  <c r="F29" i="2"/>
  <c r="F32" i="2"/>
  <c r="F15" i="2"/>
  <c r="F18" i="2"/>
  <c r="F19" i="2"/>
  <c r="F7" i="2"/>
  <c r="F8" i="2"/>
  <c r="F9" i="2"/>
  <c r="F10" i="2"/>
  <c r="F11" i="2"/>
  <c r="F13" i="2"/>
  <c r="E39" i="2"/>
  <c r="D39" i="2"/>
  <c r="E35" i="2"/>
  <c r="D35" i="2"/>
  <c r="E33" i="2"/>
  <c r="D33" i="2"/>
  <c r="F24" i="2"/>
  <c r="E14" i="2"/>
  <c r="D14" i="2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33" i="1"/>
  <c r="F34" i="1"/>
  <c r="F35" i="1"/>
  <c r="F36" i="1"/>
  <c r="F37" i="1"/>
  <c r="F38" i="1"/>
  <c r="F39" i="2" l="1"/>
  <c r="F33" i="2"/>
  <c r="D46" i="2"/>
  <c r="F43" i="1"/>
  <c r="F9" i="1"/>
  <c r="F14" i="2"/>
  <c r="F41" i="2"/>
  <c r="E46" i="2"/>
  <c r="F17" i="2"/>
  <c r="F35" i="2"/>
  <c r="F12" i="2"/>
  <c r="F6" i="2"/>
  <c r="F46" i="2" l="1"/>
</calcChain>
</file>

<file path=xl/sharedStrings.xml><?xml version="1.0" encoding="utf-8"?>
<sst xmlns="http://schemas.openxmlformats.org/spreadsheetml/2006/main" count="157" uniqueCount="144">
  <si>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</si>
  <si>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</si>
  <si>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</si>
  <si>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</si>
  <si>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</si>
  <si>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</si>
  <si>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</si>
  <si>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</si>
  <si>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</si>
  <si>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</si>
  <si>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</si>
  <si>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</si>
  <si>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</si>
  <si>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</si>
  <si>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</si>
  <si>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</si>
  <si>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</si>
  <si>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</si>
  <si>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</si>
  <si>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</si>
  <si>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</si>
  <si>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</si>
  <si>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</si>
  <si>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</si>
  <si>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</si>
  <si>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</si>
  <si>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</si>
  <si>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</si>
  <si>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</si>
  <si>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</si>
  <si>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</si>
  <si>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</si>
  <si>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</si>
  <si>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</si>
  <si>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</si>
  <si>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</si>
  <si>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</si>
  <si>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</si>
  <si>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</si>
  <si>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</si>
  <si>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</si>
  <si>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</si>
  <si>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</si>
  <si>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</si>
  <si>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</si>
  <si>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</si>
  <si>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</si>
  <si>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</si>
  <si>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</si>
  <si>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</si>
  <si>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</si>
  <si>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</si>
  <si>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</si>
  <si>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</si>
  <si>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</si>
  <si>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</si>
  <si>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</si>
  <si>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</si>
  <si>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</si>
  <si>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</si>
  <si>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</si>
  <si>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</si>
  <si>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</si>
  <si>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</si>
  <si>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</si>
  <si>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</si>
  <si>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</si>
  <si>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</si>
  <si>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</si>
  <si>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</si>
  <si>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</si>
  <si>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</si>
  <si>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</si>
  <si>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</si>
  <si>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</si>
  <si>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</si>
  <si>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</si>
  <si>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</si>
  <si>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</si>
  <si>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</si>
  <si>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</si>
  <si>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</si>
  <si>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</si>
  <si>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</si>
  <si>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</si>
  <si>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</si>
  <si>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</si>
  <si>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</si>
  <si>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</si>
  <si>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</si>
  <si>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</si>
  <si>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</si>
  <si>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</si>
  <si>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</si>
  <si>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</si>
  <si>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</si>
  <si>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</si>
  <si>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</si>
  <si>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</si>
  <si>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</si>
  <si>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</si>
  <si>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</si>
  <si>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</si>
  <si>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</si>
  <si>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</si>
  <si>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</si>
  <si>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</si>
  <si>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</si>
  <si>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</si>
  <si>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</si>
  <si>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</si>
  <si>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</si>
  <si>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</si>
  <si>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</si>
  <si>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</si>
  <si>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</si>
  <si>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</si>
  <si>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</si>
  <si>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</si>
  <si>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</si>
  <si>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</si>
  <si>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</si>
  <si>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</si>
  <si>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</si>
  <si>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</si>
  <si>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Фактически исполнено на 01.07.2023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</si>
  <si>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</si>
  <si>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</si>
  <si>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План 2023 год</t>
  </si>
  <si>
    <t>МП "Пожарная безопасность и защита населения на территории поселения от чрезвычайных ситуаций" на 2023-2025 годы</t>
  </si>
  <si>
    <t>МП "Благоустройство территории сельского поселения" на 2023-2025 годы</t>
  </si>
  <si>
    <t>0502</t>
  </si>
  <si>
    <t>Коммунальное хозяйство</t>
  </si>
  <si>
    <t>МП "Развитие работы с детьми и молодежью в сельском поселении" на 2023-2025 годы</t>
  </si>
  <si>
    <t>МП "Развитие и сохранение культуры поселения" на 2023-2025 годы. Развитие культуры</t>
  </si>
  <si>
    <t>МП "Развитие и сохранение культуры поселения" на 2023-2025 годы. Развитие библиотечного обслуживания</t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</si>
  <si>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</si>
  <si>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</si>
  <si>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МП "Развитие физической культуры и спорта в сельском поселении" на 2023-2025 год</t>
  </si>
  <si>
    <t>функциональной классификации расходов за 4 квартал 2023 года.</t>
  </si>
  <si>
    <t>Предоставление услуг в сфере капитального строительства и жилищно-коммунального хозяйства</t>
  </si>
  <si>
    <t>Исполнено на 01.01.2024 г</t>
  </si>
  <si>
    <t>Сведения об исполнении бюджета Качалинского сельского поселения Иловлинского муниципального района за 4 квартал 2023 года</t>
  </si>
  <si>
    <r>
      <t>за 4 квартал 2023 года</t>
    </r>
    <r>
      <rPr>
        <sz val="12"/>
        <color theme="1"/>
        <rFont val="Times New Roman"/>
        <family val="1"/>
        <charset val="204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</si>
</sst>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>
      <selection activeCell="G42" sqref="G42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142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7" t="s">
        <v>54</v>
      </c>
      <c r="B5" s="57"/>
      <c r="C5" s="57"/>
      <c r="D5" s="57"/>
      <c r="E5" s="57"/>
      <c r="F5" s="57"/>
    </row>
    <row r="6" spans="1:7" ht="15.75" x14ac:dyDescent="0.25">
      <c r="B6" s="57" t="s">
        <v>143</v>
      </c>
      <c r="C6" s="57"/>
      <c r="D6" s="57"/>
      <c r="E6" s="57"/>
      <c r="F6" s="57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125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10100240</v>
      </c>
      <c r="E9" s="16">
        <f>E10+E12+E14+E16+E19</f>
        <v>9092255.120000001</v>
      </c>
      <c r="F9" s="25">
        <f>(E9/D9)*100</f>
        <v>90.020188827196193</v>
      </c>
    </row>
    <row r="10" spans="1:7" ht="15.75" thickBot="1" x14ac:dyDescent="0.3">
      <c r="B10" s="4" t="s">
        <v>6</v>
      </c>
      <c r="C10" s="6" t="s">
        <v>7</v>
      </c>
      <c r="D10" s="17">
        <f>D11</f>
        <v>5666000</v>
      </c>
      <c r="E10" s="16">
        <f>E11</f>
        <v>5900640.4199999999</v>
      </c>
      <c r="F10" s="25">
        <f t="shared" ref="F10:F43" si="0">(E10/D10)*100</f>
        <v>104.14120049417579</v>
      </c>
    </row>
    <row r="11" spans="1:7" ht="15.75" thickBot="1" x14ac:dyDescent="0.3">
      <c r="B11" s="7" t="s">
        <v>8</v>
      </c>
      <c r="C11" s="8" t="s">
        <v>9</v>
      </c>
      <c r="D11" s="18">
        <v>5666000</v>
      </c>
      <c r="E11" s="19">
        <v>5900640.4199999999</v>
      </c>
      <c r="F11" s="25">
        <f t="shared" si="0"/>
        <v>104.14120049417579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1133940</v>
      </c>
      <c r="E12" s="16">
        <f>E13</f>
        <v>1319878.8999999999</v>
      </c>
      <c r="F12" s="25">
        <f t="shared" si="0"/>
        <v>116.3975959927333</v>
      </c>
    </row>
    <row r="13" spans="1:7" ht="15.75" thickBot="1" x14ac:dyDescent="0.3">
      <c r="B13" s="7" t="s">
        <v>12</v>
      </c>
      <c r="C13" s="8" t="s">
        <v>13</v>
      </c>
      <c r="D13" s="18">
        <v>1133940</v>
      </c>
      <c r="E13" s="19">
        <v>1319878.8999999999</v>
      </c>
      <c r="F13" s="25">
        <f t="shared" si="0"/>
        <v>116.3975959927333</v>
      </c>
    </row>
    <row r="14" spans="1:7" ht="15.75" thickBot="1" x14ac:dyDescent="0.3">
      <c r="B14" s="4" t="s">
        <v>14</v>
      </c>
      <c r="C14" s="5" t="s">
        <v>15</v>
      </c>
      <c r="D14" s="20">
        <f>D15</f>
        <v>79600</v>
      </c>
      <c r="E14" s="16">
        <f>E15</f>
        <v>55788</v>
      </c>
      <c r="F14" s="25">
        <f t="shared" si="0"/>
        <v>70.085427135678387</v>
      </c>
    </row>
    <row r="15" spans="1:7" ht="15.75" thickBot="1" x14ac:dyDescent="0.3">
      <c r="B15" s="7" t="s">
        <v>16</v>
      </c>
      <c r="C15" s="8" t="s">
        <v>17</v>
      </c>
      <c r="D15" s="18">
        <v>79600</v>
      </c>
      <c r="E15" s="19">
        <v>55788</v>
      </c>
      <c r="F15" s="25">
        <f t="shared" si="0"/>
        <v>70.085427135678387</v>
      </c>
    </row>
    <row r="16" spans="1:7" ht="15.75" thickBot="1" x14ac:dyDescent="0.3">
      <c r="B16" s="4" t="s">
        <v>18</v>
      </c>
      <c r="C16" s="5" t="s">
        <v>19</v>
      </c>
      <c r="D16" s="20">
        <f>D17+D18</f>
        <v>3217700</v>
      </c>
      <c r="E16" s="20">
        <f>E17+E18</f>
        <v>1815947.7999999998</v>
      </c>
      <c r="F16" s="25">
        <f t="shared" si="0"/>
        <v>56.436205985641905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373686.88</v>
      </c>
      <c r="F17" s="25">
        <f t="shared" si="0"/>
        <v>186.84343999999999</v>
      </c>
    </row>
    <row r="18" spans="2:6" ht="15.75" thickBot="1" x14ac:dyDescent="0.3">
      <c r="B18" s="7" t="s">
        <v>22</v>
      </c>
      <c r="C18" s="8" t="s">
        <v>23</v>
      </c>
      <c r="D18" s="18">
        <v>3017700</v>
      </c>
      <c r="E18" s="19">
        <v>1442260.92</v>
      </c>
      <c r="F18" s="25">
        <f t="shared" si="0"/>
        <v>47.793383040063617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0</v>
      </c>
      <c r="F19" s="25">
        <f t="shared" si="0"/>
        <v>0</v>
      </c>
    </row>
    <row r="20" spans="2:6" ht="15.75" thickBot="1" x14ac:dyDescent="0.3">
      <c r="B20" s="4"/>
      <c r="C20" s="5" t="s">
        <v>26</v>
      </c>
      <c r="D20" s="20">
        <f>D21+D31</f>
        <v>165480</v>
      </c>
      <c r="E20" s="20">
        <f>E21+E31+E24+E28</f>
        <v>182436.91999999998</v>
      </c>
      <c r="F20" s="25">
        <f t="shared" si="0"/>
        <v>110.24711143340585</v>
      </c>
    </row>
    <row r="21" spans="2:6" ht="34.5" customHeight="1" thickBot="1" x14ac:dyDescent="0.3">
      <c r="B21" s="4" t="s">
        <v>27</v>
      </c>
      <c r="C21" s="9" t="s">
        <v>28</v>
      </c>
      <c r="D21" s="20">
        <f>D23</f>
        <v>165480</v>
      </c>
      <c r="E21" s="20">
        <f>E23+E22</f>
        <v>165894.10999999999</v>
      </c>
      <c r="F21" s="25">
        <f t="shared" si="0"/>
        <v>100.25024776408024</v>
      </c>
    </row>
    <row r="22" spans="2:6" ht="41.25" customHeight="1" thickBot="1" x14ac:dyDescent="0.3">
      <c r="B22" s="7" t="s">
        <v>136</v>
      </c>
      <c r="C22" s="10" t="s">
        <v>137</v>
      </c>
      <c r="D22" s="18"/>
      <c r="E22" s="18">
        <v>5724.11</v>
      </c>
      <c r="F22" s="56"/>
    </row>
    <row r="23" spans="2:6" ht="42.75" customHeight="1" thickBot="1" x14ac:dyDescent="0.3">
      <c r="B23" s="7" t="s">
        <v>29</v>
      </c>
      <c r="C23" s="10" t="s">
        <v>30</v>
      </c>
      <c r="D23" s="18">
        <v>165480</v>
      </c>
      <c r="E23" s="19">
        <v>160170</v>
      </c>
      <c r="F23" s="25">
        <f t="shared" si="0"/>
        <v>96.79115300942712</v>
      </c>
    </row>
    <row r="24" spans="2:6" ht="42.75" customHeight="1" thickBot="1" x14ac:dyDescent="0.3">
      <c r="B24" s="4" t="s">
        <v>121</v>
      </c>
      <c r="C24" s="9" t="s">
        <v>119</v>
      </c>
      <c r="D24" s="20"/>
      <c r="E24" s="16">
        <f>E25</f>
        <v>14542.81</v>
      </c>
      <c r="F24" s="25"/>
    </row>
    <row r="25" spans="2:6" ht="42.75" customHeight="1" thickBot="1" x14ac:dyDescent="0.3">
      <c r="B25" s="7" t="s">
        <v>120</v>
      </c>
      <c r="C25" s="10" t="s">
        <v>119</v>
      </c>
      <c r="D25" s="18"/>
      <c r="E25" s="19">
        <v>14542.81</v>
      </c>
      <c r="F25" s="25"/>
    </row>
    <row r="26" spans="2:6" ht="0.75" customHeight="1" thickBot="1" x14ac:dyDescent="0.3">
      <c r="B26" s="4" t="s">
        <v>31</v>
      </c>
      <c r="C26" s="9" t="s">
        <v>32</v>
      </c>
      <c r="D26" s="20"/>
      <c r="E26" s="16"/>
      <c r="F26" s="25"/>
    </row>
    <row r="27" spans="2:6" ht="39" hidden="1" customHeight="1" thickBot="1" x14ac:dyDescent="0.3">
      <c r="B27" s="7" t="s">
        <v>33</v>
      </c>
      <c r="C27" s="10" t="s">
        <v>34</v>
      </c>
      <c r="D27" s="18"/>
      <c r="E27" s="19"/>
      <c r="F27" s="25"/>
    </row>
    <row r="28" spans="2:6" ht="39" customHeight="1" thickBot="1" x14ac:dyDescent="0.3">
      <c r="B28" s="4" t="s">
        <v>123</v>
      </c>
      <c r="C28" s="9" t="s">
        <v>122</v>
      </c>
      <c r="D28" s="20"/>
      <c r="E28" s="16">
        <v>2000</v>
      </c>
      <c r="F28" s="25"/>
    </row>
    <row r="29" spans="2:6" ht="41.25" customHeight="1" thickBot="1" x14ac:dyDescent="0.3">
      <c r="B29" s="7" t="s">
        <v>127</v>
      </c>
      <c r="C29" s="10" t="s">
        <v>126</v>
      </c>
      <c r="D29" s="18"/>
      <c r="E29" s="19">
        <v>54195.26</v>
      </c>
      <c r="F29" s="56"/>
    </row>
    <row r="30" spans="2:6" ht="40.5" customHeight="1" thickBot="1" x14ac:dyDescent="0.3">
      <c r="B30" s="7" t="s">
        <v>124</v>
      </c>
      <c r="C30" s="10" t="s">
        <v>122</v>
      </c>
      <c r="D30" s="18"/>
      <c r="E30" s="19">
        <v>2000</v>
      </c>
      <c r="F30" s="25"/>
    </row>
    <row r="31" spans="2:6" ht="26.25" hidden="1" customHeight="1" thickBot="1" x14ac:dyDescent="0.3">
      <c r="B31" s="4" t="s">
        <v>112</v>
      </c>
      <c r="C31" s="9" t="s">
        <v>113</v>
      </c>
      <c r="D31" s="20">
        <f>D32</f>
        <v>0</v>
      </c>
      <c r="E31" s="16">
        <f>E32</f>
        <v>0</v>
      </c>
      <c r="F31" s="25" t="e">
        <f t="shared" si="0"/>
        <v>#DIV/0!</v>
      </c>
    </row>
    <row r="32" spans="2:6" ht="19.5" hidden="1" customHeight="1" thickBot="1" x14ac:dyDescent="0.3">
      <c r="B32" s="7" t="s">
        <v>111</v>
      </c>
      <c r="C32" s="10" t="s">
        <v>114</v>
      </c>
      <c r="D32" s="18">
        <v>0</v>
      </c>
      <c r="E32" s="19">
        <v>0</v>
      </c>
      <c r="F32" s="25" t="e">
        <f t="shared" si="0"/>
        <v>#DIV/0!</v>
      </c>
    </row>
    <row r="33" spans="2:6" ht="23.25" customHeight="1" thickBot="1" x14ac:dyDescent="0.3">
      <c r="B33" s="4" t="s">
        <v>35</v>
      </c>
      <c r="C33" s="9" t="s">
        <v>36</v>
      </c>
      <c r="D33" s="20">
        <f>D34+D35+D38+D40+D41+D42</f>
        <v>5875592.9800000004</v>
      </c>
      <c r="E33" s="20">
        <f>E34+E35+E38+E40+E41+E42</f>
        <v>5740989.2699999996</v>
      </c>
      <c r="F33" s="25">
        <f t="shared" si="0"/>
        <v>97.709104247721385</v>
      </c>
    </row>
    <row r="34" spans="2:6" ht="33" customHeight="1" thickBot="1" x14ac:dyDescent="0.3">
      <c r="B34" s="4" t="s">
        <v>37</v>
      </c>
      <c r="C34" s="9" t="s">
        <v>38</v>
      </c>
      <c r="D34" s="20">
        <v>4126000</v>
      </c>
      <c r="E34" s="16">
        <v>4126000</v>
      </c>
      <c r="F34" s="25">
        <f t="shared" si="0"/>
        <v>100</v>
      </c>
    </row>
    <row r="35" spans="2:6" ht="27" customHeight="1" thickBot="1" x14ac:dyDescent="0.3">
      <c r="B35" s="4" t="s">
        <v>39</v>
      </c>
      <c r="C35" s="9" t="s">
        <v>40</v>
      </c>
      <c r="D35" s="21">
        <f>D36+D37</f>
        <v>366585</v>
      </c>
      <c r="E35" s="21">
        <f>E36+E37</f>
        <v>366585</v>
      </c>
      <c r="F35" s="25">
        <f t="shared" si="0"/>
        <v>100</v>
      </c>
    </row>
    <row r="36" spans="2:6" ht="51" customHeight="1" thickBot="1" x14ac:dyDescent="0.3">
      <c r="B36" s="7" t="s">
        <v>41</v>
      </c>
      <c r="C36" s="10" t="s">
        <v>42</v>
      </c>
      <c r="D36" s="22">
        <v>356900</v>
      </c>
      <c r="E36" s="23">
        <v>356900</v>
      </c>
      <c r="F36" s="25">
        <f t="shared" si="0"/>
        <v>100</v>
      </c>
    </row>
    <row r="37" spans="2:6" ht="42" customHeight="1" thickBot="1" x14ac:dyDescent="0.3">
      <c r="B37" s="7" t="s">
        <v>43</v>
      </c>
      <c r="C37" s="10" t="s">
        <v>44</v>
      </c>
      <c r="D37" s="18">
        <v>9685</v>
      </c>
      <c r="E37" s="24">
        <v>9685</v>
      </c>
      <c r="F37" s="25">
        <f t="shared" si="0"/>
        <v>100</v>
      </c>
    </row>
    <row r="38" spans="2:6" ht="43.5" hidden="1" customHeight="1" thickBot="1" x14ac:dyDescent="0.3">
      <c r="B38" s="4" t="s">
        <v>45</v>
      </c>
      <c r="C38" s="9" t="s">
        <v>46</v>
      </c>
      <c r="D38" s="20">
        <v>0</v>
      </c>
      <c r="E38" s="16">
        <v>0</v>
      </c>
      <c r="F38" s="25" t="e">
        <f t="shared" si="0"/>
        <v>#DIV/0!</v>
      </c>
    </row>
    <row r="39" spans="2:6" ht="41.25" hidden="1" customHeight="1" thickBot="1" x14ac:dyDescent="0.3">
      <c r="B39" s="4" t="s">
        <v>47</v>
      </c>
      <c r="C39" s="9" t="s">
        <v>48</v>
      </c>
      <c r="D39" s="20"/>
      <c r="E39" s="16"/>
      <c r="F39" s="25"/>
    </row>
    <row r="40" spans="2:6" ht="51" customHeight="1" thickBot="1" x14ac:dyDescent="0.3">
      <c r="B40" s="4" t="s">
        <v>49</v>
      </c>
      <c r="C40" s="9" t="s">
        <v>50</v>
      </c>
      <c r="D40" s="20">
        <v>704738</v>
      </c>
      <c r="E40" s="16">
        <v>570000</v>
      </c>
      <c r="F40" s="25">
        <f t="shared" si="0"/>
        <v>80.881121778590057</v>
      </c>
    </row>
    <row r="41" spans="2:6" ht="51" customHeight="1" thickBot="1" x14ac:dyDescent="0.3">
      <c r="B41" s="4" t="s">
        <v>109</v>
      </c>
      <c r="C41" s="9" t="s">
        <v>110</v>
      </c>
      <c r="D41" s="20">
        <v>678269.98</v>
      </c>
      <c r="E41" s="16">
        <v>678263.3</v>
      </c>
      <c r="F41" s="25">
        <f t="shared" si="0"/>
        <v>99.999015141433816</v>
      </c>
    </row>
    <row r="42" spans="2:6" ht="45.75" customHeight="1" thickBot="1" x14ac:dyDescent="0.3">
      <c r="B42" s="4" t="s">
        <v>51</v>
      </c>
      <c r="C42" s="9" t="s">
        <v>52</v>
      </c>
      <c r="D42" s="20"/>
      <c r="E42" s="16">
        <v>140.97</v>
      </c>
      <c r="F42" s="25">
        <v>0</v>
      </c>
    </row>
    <row r="43" spans="2:6" ht="15.75" thickBot="1" x14ac:dyDescent="0.3">
      <c r="B43" s="26"/>
      <c r="C43" s="27" t="s">
        <v>53</v>
      </c>
      <c r="D43" s="28">
        <f>D33+D9+D20</f>
        <v>16141312.98</v>
      </c>
      <c r="E43" s="28">
        <f>E33+E9+E20</f>
        <v>15015681.310000001</v>
      </c>
      <c r="F43" s="29">
        <f t="shared" si="0"/>
        <v>93.02639338327235</v>
      </c>
    </row>
    <row r="44" spans="2:6" x14ac:dyDescent="0.25">
      <c r="B44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1" workbookViewId="0">
      <selection activeCell="E30" sqref="E30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8" t="s">
        <v>104</v>
      </c>
      <c r="C1" s="58"/>
      <c r="D1" s="58"/>
      <c r="E1" s="58"/>
      <c r="F1" s="58"/>
    </row>
    <row r="2" spans="1:6" ht="21" customHeight="1" x14ac:dyDescent="0.25">
      <c r="A2" s="58" t="s">
        <v>139</v>
      </c>
      <c r="B2" s="58"/>
      <c r="C2" s="58"/>
      <c r="D2" s="58"/>
      <c r="E2" s="58"/>
      <c r="F2" s="58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128</v>
      </c>
      <c r="E5" s="32" t="s">
        <v>141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D7+D8+D9+D11+D10</f>
        <v>4232816</v>
      </c>
      <c r="E6" s="47">
        <f>E7+E8+E9+E11+E10</f>
        <v>4112710.81</v>
      </c>
      <c r="F6" s="46">
        <f>(E6/D6)*100</f>
        <v>97.162522774436695</v>
      </c>
    </row>
    <row r="7" spans="1:6" ht="36.75" customHeight="1" thickBot="1" x14ac:dyDescent="0.3">
      <c r="B7" s="34" t="s">
        <v>59</v>
      </c>
      <c r="C7" s="43" t="s">
        <v>83</v>
      </c>
      <c r="D7" s="48">
        <v>825620</v>
      </c>
      <c r="E7" s="48">
        <v>825349.06</v>
      </c>
      <c r="F7" s="46">
        <f t="shared" ref="F7:F46" si="0">(E7/D7)*100</f>
        <v>99.967183450013337</v>
      </c>
    </row>
    <row r="8" spans="1:6" ht="68.25" customHeight="1" thickBot="1" x14ac:dyDescent="0.3">
      <c r="B8" s="34" t="s">
        <v>60</v>
      </c>
      <c r="C8" s="43" t="s">
        <v>84</v>
      </c>
      <c r="D8" s="48">
        <v>3303006</v>
      </c>
      <c r="E8" s="48">
        <v>3184751.25</v>
      </c>
      <c r="F8" s="46">
        <f t="shared" si="0"/>
        <v>96.41978397859404</v>
      </c>
    </row>
    <row r="9" spans="1:6" ht="56.25" customHeight="1" thickBot="1" x14ac:dyDescent="0.3">
      <c r="B9" s="34" t="s">
        <v>61</v>
      </c>
      <c r="C9" s="43" t="s">
        <v>85</v>
      </c>
      <c r="D9" s="48">
        <v>89190</v>
      </c>
      <c r="E9" s="48">
        <v>88190</v>
      </c>
      <c r="F9" s="46">
        <f t="shared" si="0"/>
        <v>98.878798071532685</v>
      </c>
    </row>
    <row r="10" spans="1:6" ht="15.75" thickBot="1" x14ac:dyDescent="0.3">
      <c r="B10" s="34" t="s">
        <v>62</v>
      </c>
      <c r="C10" s="43" t="s">
        <v>86</v>
      </c>
      <c r="D10" s="48">
        <v>0</v>
      </c>
      <c r="E10" s="48">
        <v>0</v>
      </c>
      <c r="F10" s="46" t="e">
        <f t="shared" si="0"/>
        <v>#DIV/0!</v>
      </c>
    </row>
    <row r="11" spans="1:6" ht="41.25" customHeight="1" thickBot="1" x14ac:dyDescent="0.3">
      <c r="B11" s="36" t="s">
        <v>63</v>
      </c>
      <c r="C11" s="44" t="s">
        <v>87</v>
      </c>
      <c r="D11" s="49">
        <v>15000</v>
      </c>
      <c r="E11" s="49">
        <v>14420.5</v>
      </c>
      <c r="F11" s="46">
        <f t="shared" si="0"/>
        <v>96.13666666666667</v>
      </c>
    </row>
    <row r="12" spans="1:6" ht="33" customHeight="1" thickBot="1" x14ac:dyDescent="0.3">
      <c r="B12" s="33" t="s">
        <v>64</v>
      </c>
      <c r="C12" s="42" t="s">
        <v>88</v>
      </c>
      <c r="D12" s="47">
        <f>D13</f>
        <v>356900</v>
      </c>
      <c r="E12" s="47">
        <f>E13</f>
        <v>356900</v>
      </c>
      <c r="F12" s="46">
        <f t="shared" si="0"/>
        <v>100</v>
      </c>
    </row>
    <row r="13" spans="1:6" ht="43.5" customHeight="1" thickBot="1" x14ac:dyDescent="0.3">
      <c r="B13" s="34" t="s">
        <v>65</v>
      </c>
      <c r="C13" s="43" t="s">
        <v>89</v>
      </c>
      <c r="D13" s="48">
        <v>356900</v>
      </c>
      <c r="E13" s="48">
        <v>356900</v>
      </c>
      <c r="F13" s="46">
        <f t="shared" si="0"/>
        <v>100</v>
      </c>
    </row>
    <row r="14" spans="1:6" ht="59.25" customHeight="1" thickBot="1" x14ac:dyDescent="0.3">
      <c r="B14" s="37" t="s">
        <v>66</v>
      </c>
      <c r="C14" s="45" t="s">
        <v>90</v>
      </c>
      <c r="D14" s="50">
        <f>D15+D16</f>
        <v>56804</v>
      </c>
      <c r="E14" s="50">
        <f>E15+E16</f>
        <v>54525</v>
      </c>
      <c r="F14" s="46">
        <f t="shared" si="0"/>
        <v>95.987958594465184</v>
      </c>
    </row>
    <row r="15" spans="1:6" ht="68.25" customHeight="1" thickBot="1" x14ac:dyDescent="0.3">
      <c r="B15" s="37" t="s">
        <v>129</v>
      </c>
      <c r="C15" s="43" t="s">
        <v>105</v>
      </c>
      <c r="D15" s="48">
        <v>55804</v>
      </c>
      <c r="E15" s="48">
        <v>53525</v>
      </c>
      <c r="F15" s="46">
        <f t="shared" si="0"/>
        <v>95.916063364633359</v>
      </c>
    </row>
    <row r="16" spans="1:6" ht="39" customHeight="1" thickBot="1" x14ac:dyDescent="0.3">
      <c r="B16" s="37" t="s">
        <v>67</v>
      </c>
      <c r="C16" s="43" t="s">
        <v>91</v>
      </c>
      <c r="D16" s="48">
        <v>1000</v>
      </c>
      <c r="E16" s="48">
        <v>1000</v>
      </c>
      <c r="F16" s="46">
        <v>0</v>
      </c>
    </row>
    <row r="17" spans="2:8" ht="35.25" customHeight="1" thickBot="1" x14ac:dyDescent="0.3">
      <c r="B17" s="37" t="s">
        <v>68</v>
      </c>
      <c r="C17" s="45" t="s">
        <v>92</v>
      </c>
      <c r="D17" s="50">
        <f>D18+D19+D22+D20+D21+D23</f>
        <v>1937298.3800000001</v>
      </c>
      <c r="E17" s="50">
        <f>E18+E19+E22+E20+E21+E23</f>
        <v>1927284.1600000001</v>
      </c>
      <c r="F17" s="46">
        <f t="shared" si="0"/>
        <v>99.483083240899632</v>
      </c>
    </row>
    <row r="18" spans="2:8" ht="54" hidden="1" customHeight="1" thickBot="1" x14ac:dyDescent="0.3">
      <c r="B18" s="34" t="s">
        <v>69</v>
      </c>
      <c r="C18" s="43" t="s">
        <v>93</v>
      </c>
      <c r="D18" s="48">
        <v>0</v>
      </c>
      <c r="E18" s="48">
        <v>0</v>
      </c>
      <c r="F18" s="46" t="e">
        <f t="shared" si="0"/>
        <v>#DIV/0!</v>
      </c>
    </row>
    <row r="19" spans="2:8" ht="44.25" customHeight="1" thickBot="1" x14ac:dyDescent="0.3">
      <c r="B19" s="34" t="s">
        <v>70</v>
      </c>
      <c r="C19" s="43" t="s">
        <v>94</v>
      </c>
      <c r="D19" s="48">
        <v>1436959.6</v>
      </c>
      <c r="E19" s="48">
        <v>1436952.06</v>
      </c>
      <c r="F19" s="46">
        <f t="shared" si="0"/>
        <v>99.999475281003029</v>
      </c>
    </row>
    <row r="20" spans="2:8" ht="44.25" customHeight="1" thickBot="1" x14ac:dyDescent="0.3">
      <c r="B20" s="34" t="s">
        <v>107</v>
      </c>
      <c r="C20" s="43" t="s">
        <v>94</v>
      </c>
      <c r="D20" s="48">
        <v>273547.78000000003</v>
      </c>
      <c r="E20" s="48">
        <v>273547.78000000003</v>
      </c>
      <c r="F20" s="46">
        <f t="shared" ref="F20:F21" si="1">(E20/D20)*100</f>
        <v>100</v>
      </c>
    </row>
    <row r="21" spans="2:8" ht="44.25" customHeight="1" thickBot="1" x14ac:dyDescent="0.3">
      <c r="B21" s="34" t="s">
        <v>106</v>
      </c>
      <c r="C21" s="43" t="s">
        <v>94</v>
      </c>
      <c r="D21" s="48">
        <v>190791</v>
      </c>
      <c r="E21" s="48">
        <v>190784.32</v>
      </c>
      <c r="F21" s="46">
        <f t="shared" si="1"/>
        <v>99.996498786630411</v>
      </c>
    </row>
    <row r="22" spans="2:8" ht="45.75" customHeight="1" thickBot="1" x14ac:dyDescent="0.3">
      <c r="B22" s="34" t="s">
        <v>71</v>
      </c>
      <c r="C22" s="43" t="s">
        <v>95</v>
      </c>
      <c r="D22" s="48">
        <v>36000</v>
      </c>
      <c r="E22" s="48">
        <v>26000</v>
      </c>
      <c r="F22" s="46">
        <f t="shared" si="0"/>
        <v>72.222222222222214</v>
      </c>
    </row>
    <row r="23" spans="2:8" ht="45.75" customHeight="1" thickBot="1" x14ac:dyDescent="0.3">
      <c r="B23" s="34" t="s">
        <v>117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45" customHeight="1" thickBot="1" x14ac:dyDescent="0.3">
      <c r="B24" s="37" t="s">
        <v>72</v>
      </c>
      <c r="C24" s="45" t="s">
        <v>96</v>
      </c>
      <c r="D24" s="50">
        <f>D25+D28+D29+D32+D27+D31+D30+D26</f>
        <v>6496264.3399999999</v>
      </c>
      <c r="E24" s="50">
        <f>E25+E28+E29+E32+E27+E31+E30+E26</f>
        <v>6165990.9500000002</v>
      </c>
      <c r="F24" s="46">
        <f t="shared" si="0"/>
        <v>94.915949032948376</v>
      </c>
    </row>
    <row r="25" spans="2:8" ht="74.25" customHeight="1" thickBot="1" x14ac:dyDescent="0.3">
      <c r="B25" s="34" t="s">
        <v>73</v>
      </c>
      <c r="C25" s="43" t="s">
        <v>97</v>
      </c>
      <c r="D25" s="48">
        <v>44100</v>
      </c>
      <c r="E25" s="48">
        <v>40042.97</v>
      </c>
      <c r="F25" s="46">
        <f t="shared" si="0"/>
        <v>90.800385487528345</v>
      </c>
      <c r="H25" s="55"/>
    </row>
    <row r="26" spans="2:8" ht="42" customHeight="1" thickBot="1" x14ac:dyDescent="0.3">
      <c r="B26" s="34" t="s">
        <v>140</v>
      </c>
      <c r="C26" s="43" t="s">
        <v>97</v>
      </c>
      <c r="D26" s="48">
        <v>90000</v>
      </c>
      <c r="E26" s="48">
        <v>90000</v>
      </c>
      <c r="F26" s="46">
        <f t="shared" si="0"/>
        <v>100</v>
      </c>
      <c r="H26" s="55"/>
    </row>
    <row r="27" spans="2:8" ht="33" customHeight="1" thickBot="1" x14ac:dyDescent="0.3">
      <c r="B27" s="34" t="s">
        <v>132</v>
      </c>
      <c r="C27" s="43" t="s">
        <v>131</v>
      </c>
      <c r="D27" s="48">
        <v>694738</v>
      </c>
      <c r="E27" s="48">
        <v>560000</v>
      </c>
      <c r="F27" s="46">
        <f t="shared" ref="F27" si="2">(E27/D27)*100</f>
        <v>80.605926262850176</v>
      </c>
    </row>
    <row r="28" spans="2:8" ht="51.75" customHeight="1" thickBot="1" x14ac:dyDescent="0.3">
      <c r="B28" s="34" t="s">
        <v>130</v>
      </c>
      <c r="C28" s="43" t="s">
        <v>98</v>
      </c>
      <c r="D28" s="48">
        <v>1712593</v>
      </c>
      <c r="E28" s="48">
        <v>1602475.52</v>
      </c>
      <c r="F28" s="46">
        <f t="shared" si="0"/>
        <v>93.570131373887435</v>
      </c>
    </row>
    <row r="29" spans="2:8" ht="39" customHeight="1" thickBot="1" x14ac:dyDescent="0.3">
      <c r="B29" s="34" t="s">
        <v>106</v>
      </c>
      <c r="C29" s="43" t="s">
        <v>98</v>
      </c>
      <c r="D29" s="48">
        <v>166666.67000000001</v>
      </c>
      <c r="E29" s="48">
        <v>166666.67000000001</v>
      </c>
      <c r="F29" s="46">
        <f t="shared" si="0"/>
        <v>100</v>
      </c>
    </row>
    <row r="30" spans="2:8" ht="39" customHeight="1" thickBot="1" x14ac:dyDescent="0.3">
      <c r="B30" s="34" t="s">
        <v>107</v>
      </c>
      <c r="C30" s="43" t="s">
        <v>98</v>
      </c>
      <c r="D30" s="48">
        <v>16666.669999999998</v>
      </c>
      <c r="E30" s="48">
        <v>16666.669999999998</v>
      </c>
      <c r="F30" s="46">
        <f t="shared" si="0"/>
        <v>100</v>
      </c>
    </row>
    <row r="31" spans="2:8" ht="54.75" customHeight="1" thickBot="1" x14ac:dyDescent="0.3">
      <c r="B31" s="34" t="s">
        <v>108</v>
      </c>
      <c r="C31" s="43" t="s">
        <v>98</v>
      </c>
      <c r="D31" s="48">
        <v>10000</v>
      </c>
      <c r="E31" s="48">
        <v>10000</v>
      </c>
      <c r="F31" s="46">
        <f t="shared" ref="F31" si="3">(E31/D31)*100</f>
        <v>100</v>
      </c>
    </row>
    <row r="32" spans="2:8" ht="53.25" customHeight="1" thickBot="1" x14ac:dyDescent="0.3">
      <c r="B32" s="34" t="s">
        <v>74</v>
      </c>
      <c r="C32" s="43" t="s">
        <v>99</v>
      </c>
      <c r="D32" s="48">
        <v>3761500</v>
      </c>
      <c r="E32" s="48">
        <v>3680139.12</v>
      </c>
      <c r="F32" s="46">
        <f t="shared" si="0"/>
        <v>97.837009703575703</v>
      </c>
    </row>
    <row r="33" spans="2:6" ht="15.75" thickBot="1" x14ac:dyDescent="0.3">
      <c r="B33" s="37" t="s">
        <v>75</v>
      </c>
      <c r="C33" s="45" t="s">
        <v>100</v>
      </c>
      <c r="D33" s="50">
        <f>D34</f>
        <v>11000</v>
      </c>
      <c r="E33" s="50">
        <f>E34</f>
        <v>11000</v>
      </c>
      <c r="F33" s="46">
        <f t="shared" si="0"/>
        <v>100</v>
      </c>
    </row>
    <row r="34" spans="2:6" ht="58.5" customHeight="1" thickBot="1" x14ac:dyDescent="0.3">
      <c r="B34" s="34" t="s">
        <v>133</v>
      </c>
      <c r="C34" s="43" t="s">
        <v>101</v>
      </c>
      <c r="D34" s="48">
        <v>11000</v>
      </c>
      <c r="E34" s="48">
        <v>11000</v>
      </c>
      <c r="F34" s="46">
        <f t="shared" si="0"/>
        <v>100</v>
      </c>
    </row>
    <row r="35" spans="2:6" ht="44.25" customHeight="1" thickBot="1" x14ac:dyDescent="0.3">
      <c r="B35" s="37" t="s">
        <v>76</v>
      </c>
      <c r="C35" s="45" t="s">
        <v>102</v>
      </c>
      <c r="D35" s="50">
        <f>D36+D37+D38</f>
        <v>4122799</v>
      </c>
      <c r="E35" s="50">
        <f>E36+E37+E38</f>
        <v>3992499.6900000004</v>
      </c>
      <c r="F35" s="46">
        <f t="shared" si="0"/>
        <v>96.839542504982674</v>
      </c>
    </row>
    <row r="36" spans="2:6" ht="51.75" customHeight="1" thickBot="1" x14ac:dyDescent="0.3">
      <c r="B36" s="34" t="s">
        <v>134</v>
      </c>
      <c r="C36" s="43" t="s">
        <v>103</v>
      </c>
      <c r="D36" s="48">
        <v>3313308</v>
      </c>
      <c r="E36" s="48">
        <v>3205227.45</v>
      </c>
      <c r="F36" s="46">
        <f t="shared" si="0"/>
        <v>96.737986628469201</v>
      </c>
    </row>
    <row r="37" spans="2:6" ht="56.25" customHeight="1" thickBot="1" x14ac:dyDescent="0.3">
      <c r="B37" s="34" t="s">
        <v>135</v>
      </c>
      <c r="C37" s="43" t="s">
        <v>103</v>
      </c>
      <c r="D37" s="48">
        <v>804491</v>
      </c>
      <c r="E37" s="48">
        <v>783471.24</v>
      </c>
      <c r="F37" s="46">
        <f t="shared" si="0"/>
        <v>97.387197619364301</v>
      </c>
    </row>
    <row r="38" spans="2:6" ht="50.25" customHeight="1" thickBot="1" x14ac:dyDescent="0.3">
      <c r="B38" s="34" t="s">
        <v>77</v>
      </c>
      <c r="C38" s="43" t="s">
        <v>103</v>
      </c>
      <c r="D38" s="48">
        <v>5000</v>
      </c>
      <c r="E38" s="48">
        <v>3801</v>
      </c>
      <c r="F38" s="46">
        <f t="shared" si="0"/>
        <v>76.02</v>
      </c>
    </row>
    <row r="39" spans="2:6" ht="44.25" customHeight="1" thickBot="1" x14ac:dyDescent="0.3">
      <c r="B39" s="30" t="s">
        <v>78</v>
      </c>
      <c r="C39" s="41">
        <v>1001</v>
      </c>
      <c r="D39" s="51">
        <f>D40</f>
        <v>31471.4</v>
      </c>
      <c r="E39" s="51">
        <f>E40</f>
        <v>31471.4</v>
      </c>
      <c r="F39" s="46">
        <f t="shared" si="0"/>
        <v>100</v>
      </c>
    </row>
    <row r="40" spans="2:6" ht="35.25" customHeight="1" thickBot="1" x14ac:dyDescent="0.3">
      <c r="B40" s="52" t="s">
        <v>79</v>
      </c>
      <c r="C40" s="53">
        <v>1001</v>
      </c>
      <c r="D40" s="54">
        <v>31471.4</v>
      </c>
      <c r="E40" s="54">
        <v>31471.4</v>
      </c>
      <c r="F40" s="46">
        <f t="shared" si="0"/>
        <v>100</v>
      </c>
    </row>
    <row r="41" spans="2:6" ht="33" customHeight="1" thickBot="1" x14ac:dyDescent="0.3">
      <c r="B41" s="37" t="s">
        <v>80</v>
      </c>
      <c r="C41" s="38">
        <v>1100</v>
      </c>
      <c r="D41" s="50">
        <f>D42+D43+D44+D45</f>
        <v>29700</v>
      </c>
      <c r="E41" s="50">
        <f>E42+E43+E44</f>
        <v>29700</v>
      </c>
      <c r="F41" s="46">
        <f t="shared" si="0"/>
        <v>100</v>
      </c>
    </row>
    <row r="42" spans="2:6" ht="42.75" customHeight="1" thickBot="1" x14ac:dyDescent="0.3">
      <c r="B42" s="37" t="s">
        <v>138</v>
      </c>
      <c r="C42" s="35">
        <v>1101</v>
      </c>
      <c r="D42" s="48">
        <v>29700</v>
      </c>
      <c r="E42" s="48">
        <v>29700</v>
      </c>
      <c r="F42" s="46">
        <f t="shared" si="0"/>
        <v>100</v>
      </c>
    </row>
    <row r="43" spans="2:6" ht="63" hidden="1" customHeight="1" thickBot="1" x14ac:dyDescent="0.3">
      <c r="B43" s="37" t="s">
        <v>115</v>
      </c>
      <c r="C43" s="35">
        <v>1101</v>
      </c>
      <c r="D43" s="48"/>
      <c r="E43" s="48"/>
      <c r="F43" s="46" t="e">
        <f t="shared" si="0"/>
        <v>#DIV/0!</v>
      </c>
    </row>
    <row r="44" spans="2:6" ht="55.5" hidden="1" customHeight="1" thickBot="1" x14ac:dyDescent="0.3">
      <c r="B44" s="37" t="s">
        <v>116</v>
      </c>
      <c r="C44" s="35">
        <v>1101</v>
      </c>
      <c r="D44" s="48"/>
      <c r="E44" s="48"/>
      <c r="F44" s="46" t="e">
        <f t="shared" si="0"/>
        <v>#DIV/0!</v>
      </c>
    </row>
    <row r="45" spans="2:6" ht="55.5" hidden="1" customHeight="1" thickBot="1" x14ac:dyDescent="0.3">
      <c r="B45" s="37" t="s">
        <v>118</v>
      </c>
      <c r="C45" s="35">
        <v>1101</v>
      </c>
      <c r="D45" s="48"/>
      <c r="E45" s="48"/>
      <c r="F45" s="46"/>
    </row>
    <row r="46" spans="2:6" ht="15.75" thickBot="1" x14ac:dyDescent="0.3">
      <c r="B46" s="37" t="s">
        <v>81</v>
      </c>
      <c r="C46" s="39"/>
      <c r="D46" s="50">
        <f>D41+D39+D35+D33+D24+D17+D14+D12+D6</f>
        <v>17275053.120000001</v>
      </c>
      <c r="E46" s="50">
        <f>E41+E39+E35+E33+E24+E17+E14+E12+E6</f>
        <v>16682082.010000002</v>
      </c>
      <c r="F46" s="46">
        <f t="shared" si="0"/>
        <v>96.567471567925338</v>
      </c>
    </row>
    <row r="47" spans="2:6" x14ac:dyDescent="0.25">
      <c r="B47" s="40"/>
    </row>
    <row r="48" spans="2:6" x14ac:dyDescent="0.25">
      <c r="B48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2024-01-16T05:35:00Z</dcterms:modified>
</cp:coreProperties>
</file>