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21" i="1" l="1"/>
  <c r="D24" i="2" l="1"/>
  <c r="E24" i="2" l="1"/>
  <c r="F29" i="2"/>
  <c r="D12" i="1"/>
  <c r="D16" i="1"/>
  <c r="D14" i="1"/>
  <c r="D10" i="1"/>
  <c r="D9" i="1" l="1"/>
  <c r="E24" i="1"/>
  <c r="D40" i="2"/>
  <c r="E17" i="2" l="1"/>
  <c r="D17" i="2"/>
  <c r="F23" i="2"/>
  <c r="E40" i="2"/>
  <c r="F43" i="2"/>
  <c r="F42" i="2"/>
  <c r="D21" i="1"/>
  <c r="F40" i="1"/>
  <c r="F41" i="1"/>
  <c r="E31" i="1"/>
  <c r="D31" i="1"/>
  <c r="F32" i="1"/>
  <c r="F31" i="1" l="1"/>
  <c r="D20" i="1"/>
  <c r="E14" i="1"/>
  <c r="E12" i="1"/>
  <c r="E35" i="1"/>
  <c r="E33" i="1" s="1"/>
  <c r="D35" i="1"/>
  <c r="D33" i="1" s="1"/>
  <c r="E20" i="1"/>
  <c r="E16" i="1"/>
  <c r="E10" i="1"/>
  <c r="F30" i="2"/>
  <c r="F26" i="2"/>
  <c r="F21" i="2"/>
  <c r="F20" i="2"/>
  <c r="D43" i="1" l="1"/>
  <c r="E9" i="1"/>
  <c r="E43" i="1" s="1"/>
  <c r="E6" i="2"/>
  <c r="D6" i="2"/>
  <c r="F39" i="2"/>
  <c r="F41" i="2"/>
  <c r="F37" i="2"/>
  <c r="F33" i="2"/>
  <c r="F35" i="2"/>
  <c r="F36" i="2"/>
  <c r="F22" i="2"/>
  <c r="F25" i="2"/>
  <c r="F27" i="2"/>
  <c r="F28" i="2"/>
  <c r="F31" i="2"/>
  <c r="F15" i="2"/>
  <c r="F18" i="2"/>
  <c r="F19" i="2"/>
  <c r="F7" i="2"/>
  <c r="F8" i="2"/>
  <c r="F9" i="2"/>
  <c r="F10" i="2"/>
  <c r="F11" i="2"/>
  <c r="F13" i="2"/>
  <c r="E38" i="2"/>
  <c r="F38" i="2" s="1"/>
  <c r="D38" i="2"/>
  <c r="E34" i="2"/>
  <c r="D34" i="2"/>
  <c r="E32" i="2"/>
  <c r="D32" i="2"/>
  <c r="F24" i="2"/>
  <c r="E14" i="2"/>
  <c r="D14" i="2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3" i="1"/>
  <c r="F34" i="1"/>
  <c r="F35" i="1"/>
  <c r="F36" i="1"/>
  <c r="F37" i="1"/>
  <c r="F38" i="1"/>
  <c r="F32" i="2" l="1"/>
  <c r="D45" i="2"/>
  <c r="F43" i="1"/>
  <c r="F9" i="1"/>
  <c r="F14" i="2"/>
  <c r="F40" i="2"/>
  <c r="E45" i="2"/>
  <c r="F17" i="2"/>
  <c r="F34" i="2"/>
  <c r="F12" i="2"/>
  <c r="F6" i="2"/>
  <c r="F45" i="2" l="1"/>
</calcChain>
</file>

<file path=xl/sharedStrings.xml><?xml version="1.0" encoding="utf-8"?>
<sst xmlns="http://schemas.openxmlformats.org/spreadsheetml/2006/main" count="155" uniqueCount="143">
  <si>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</si>
  <si>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</si>
  <si>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</si>
  <si>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</si>
  <si>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</si>
  <si>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</si>
  <si>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</si>
  <si>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</si>
  <si>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</si>
  <si>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</si>
  <si>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</si>
  <si>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</si>
  <si>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</si>
  <si>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</si>
  <si>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</si>
  <si>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</si>
  <si>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</si>
  <si>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</si>
  <si>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</si>
  <si>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</si>
  <si>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</si>
  <si>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</si>
  <si>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</si>
  <si>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</si>
  <si>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</si>
  <si>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</si>
  <si>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</si>
  <si>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</si>
  <si>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</si>
  <si>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</si>
  <si>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</si>
  <si>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</si>
  <si>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</si>
  <si>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</si>
  <si>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</si>
  <si>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</si>
  <si>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</si>
  <si>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</si>
  <si>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</si>
  <si>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</si>
  <si>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</si>
  <si>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</si>
  <si>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</si>
  <si>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</si>
  <si>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</si>
  <si>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</si>
  <si>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</si>
  <si>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</si>
  <si>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</si>
  <si>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</si>
  <si>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</si>
  <si>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</si>
  <si>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</si>
  <si>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</si>
  <si>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</si>
  <si>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</si>
  <si>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</si>
  <si>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</si>
  <si>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</si>
  <si>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</si>
  <si>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</si>
  <si>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</si>
  <si>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</si>
  <si>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</si>
  <si>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</si>
  <si>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</si>
  <si>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</si>
  <si>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</si>
  <si>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</si>
  <si>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</si>
  <si>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</si>
  <si>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</si>
  <si>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</si>
  <si>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</si>
  <si>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</si>
  <si>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</si>
  <si>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</si>
  <si>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</si>
  <si>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</si>
  <si>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</si>
  <si>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</si>
  <si>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</si>
  <si>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</si>
  <si>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</si>
  <si>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</si>
  <si>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</si>
  <si>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</si>
  <si>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</si>
  <si>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</si>
  <si>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</si>
  <si>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</si>
  <si>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</si>
  <si>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</si>
  <si>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</si>
  <si>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</si>
  <si>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</si>
  <si>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</si>
  <si>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</si>
  <si>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</si>
  <si>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</si>
  <si>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</si>
  <si>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</si>
  <si>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</si>
  <si>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</si>
  <si>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</si>
  <si>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</si>
  <si>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</si>
  <si>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</si>
  <si>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</si>
  <si>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</si>
  <si>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</si>
  <si>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</si>
  <si>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</si>
  <si>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</si>
  <si>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</si>
  <si>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</si>
  <si>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</si>
  <si>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</si>
  <si>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</si>
  <si>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</si>
  <si>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</si>
  <si>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</si>
  <si>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</si>
  <si>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</si>
  <si>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</si>
  <si>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Фактически исполнено на 01.07.2023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</si>
  <si>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</si>
  <si>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</si>
  <si>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План 2023 год</t>
  </si>
  <si>
    <t>МП "Пожарная безопасность и защита населения на территории поселения от чрезвычайных ситуаций" на 2023-2025 годы</t>
  </si>
  <si>
    <t>МП "Благоустройство территории сельского поселения" на 2023-2025 годы</t>
  </si>
  <si>
    <t>0502</t>
  </si>
  <si>
    <t>Коммунальное хозяйство</t>
  </si>
  <si>
    <t>МП "Развитие работы с детьми и молодежью в сельском поселении" на 2023-2025 годы</t>
  </si>
  <si>
    <t>МП "Развитие и сохранение культуры поселения" на 2023-2025 годы. Развитие культуры</t>
  </si>
  <si>
    <t>МП "Развитие и сохранение культуры поселения" на 2023-2025 годы. Развитие библиотечного обслуживания</t>
  </si>
  <si>
    <t>функциональной классификации расходов за 3 квартал 2023 года.</t>
  </si>
  <si>
    <t>Исполнено на 01.10.2023 г</t>
  </si>
  <si>
    <t>Сведения об исполнении бюджета Качалинского сельского поселения Иловлинского муниципального района за 3 квартал 2023 года</t>
  </si>
  <si>
    <r>
      <t>за 3 квартал 2023 года</t>
    </r>
    <r>
      <rPr>
        <sz val="12"/>
        <color theme="1"/>
        <rFont val="Times New Roman"/>
        <family val="1"/>
        <charset val="204"/>
      </rPr>
      <t xml:space="preserve">     </t>
    </r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</si>
  <si>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</si>
  <si>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</si>
  <si>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МП "Развитие физической культуры и спорта в сельском поселении" на 2023-2025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</si>
</sst>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opLeftCell="A21" workbookViewId="0">
      <selection activeCell="F40" sqref="F40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138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7" t="s">
        <v>54</v>
      </c>
      <c r="B5" s="57"/>
      <c r="C5" s="57"/>
      <c r="D5" s="57"/>
      <c r="E5" s="57"/>
      <c r="F5" s="57"/>
    </row>
    <row r="6" spans="1:7" ht="15.75" x14ac:dyDescent="0.25">
      <c r="B6" s="57" t="s">
        <v>139</v>
      </c>
      <c r="C6" s="57"/>
      <c r="D6" s="57"/>
      <c r="E6" s="57"/>
      <c r="F6" s="57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125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10100240</v>
      </c>
      <c r="E9" s="16">
        <f>E10+E12+E14+E16+E19</f>
        <v>6005406.4000000004</v>
      </c>
      <c r="F9" s="25">
        <f>(E9/D9)*100</f>
        <v>59.45805644222316</v>
      </c>
    </row>
    <row r="10" spans="1:7" ht="15.75" thickBot="1" x14ac:dyDescent="0.3">
      <c r="B10" s="4" t="s">
        <v>6</v>
      </c>
      <c r="C10" s="6" t="s">
        <v>7</v>
      </c>
      <c r="D10" s="17">
        <f>D11</f>
        <v>5666000</v>
      </c>
      <c r="E10" s="16">
        <f>E11</f>
        <v>4672931.18</v>
      </c>
      <c r="F10" s="25">
        <f t="shared" ref="F10:F43" si="0">(E10/D10)*100</f>
        <v>82.473194140487109</v>
      </c>
    </row>
    <row r="11" spans="1:7" ht="15.75" thickBot="1" x14ac:dyDescent="0.3">
      <c r="B11" s="7" t="s">
        <v>8</v>
      </c>
      <c r="C11" s="8" t="s">
        <v>9</v>
      </c>
      <c r="D11" s="18">
        <v>5666000</v>
      </c>
      <c r="E11" s="19">
        <v>4672931.18</v>
      </c>
      <c r="F11" s="25">
        <f t="shared" si="0"/>
        <v>82.473194140487109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1133940</v>
      </c>
      <c r="E12" s="16">
        <f>E13</f>
        <v>954879.06</v>
      </c>
      <c r="F12" s="25">
        <f t="shared" si="0"/>
        <v>84.20895814593365</v>
      </c>
    </row>
    <row r="13" spans="1:7" ht="15.75" thickBot="1" x14ac:dyDescent="0.3">
      <c r="B13" s="7" t="s">
        <v>12</v>
      </c>
      <c r="C13" s="8" t="s">
        <v>13</v>
      </c>
      <c r="D13" s="18">
        <v>1133940</v>
      </c>
      <c r="E13" s="19">
        <v>954879.06</v>
      </c>
      <c r="F13" s="25">
        <f t="shared" si="0"/>
        <v>84.20895814593365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55788</v>
      </c>
      <c r="F14" s="25">
        <f t="shared" si="0"/>
        <v>70.085427135678387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55788</v>
      </c>
      <c r="F15" s="25">
        <f t="shared" si="0"/>
        <v>70.085427135678387</v>
      </c>
    </row>
    <row r="16" spans="1:7" ht="15.75" thickBot="1" x14ac:dyDescent="0.3">
      <c r="B16" s="4" t="s">
        <v>18</v>
      </c>
      <c r="C16" s="5" t="s">
        <v>19</v>
      </c>
      <c r="D16" s="20">
        <f>D17+D18</f>
        <v>3217700</v>
      </c>
      <c r="E16" s="20">
        <f>E17+E18</f>
        <v>321808.16000000003</v>
      </c>
      <c r="F16" s="25">
        <f t="shared" si="0"/>
        <v>10.001185940267893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66317.78</v>
      </c>
      <c r="F17" s="25">
        <f t="shared" si="0"/>
        <v>33.15889</v>
      </c>
    </row>
    <row r="18" spans="2:6" ht="15.75" thickBot="1" x14ac:dyDescent="0.3">
      <c r="B18" s="7" t="s">
        <v>22</v>
      </c>
      <c r="C18" s="8" t="s">
        <v>23</v>
      </c>
      <c r="D18" s="18">
        <v>3017700</v>
      </c>
      <c r="E18" s="19">
        <v>255490.38</v>
      </c>
      <c r="F18" s="25">
        <f t="shared" si="0"/>
        <v>8.4663942737846707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D21+D31</f>
        <v>165480</v>
      </c>
      <c r="E20" s="20">
        <f>E21+E31+E24+E28</f>
        <v>142502.41</v>
      </c>
      <c r="F20" s="25">
        <f t="shared" si="0"/>
        <v>86.114581822576753</v>
      </c>
    </row>
    <row r="21" spans="2:6" ht="34.5" customHeight="1" thickBot="1" x14ac:dyDescent="0.3">
      <c r="B21" s="4" t="s">
        <v>27</v>
      </c>
      <c r="C21" s="9" t="s">
        <v>28</v>
      </c>
      <c r="D21" s="20">
        <f>D23</f>
        <v>165480</v>
      </c>
      <c r="E21" s="20">
        <f>E23+E22</f>
        <v>127002.83</v>
      </c>
      <c r="F21" s="25">
        <f t="shared" si="0"/>
        <v>76.748144790911283</v>
      </c>
    </row>
    <row r="22" spans="2:6" ht="41.25" customHeight="1" thickBot="1" x14ac:dyDescent="0.3">
      <c r="B22" s="7" t="s">
        <v>140</v>
      </c>
      <c r="C22" s="10" t="s">
        <v>141</v>
      </c>
      <c r="D22" s="18"/>
      <c r="E22" s="18">
        <v>2892.83</v>
      </c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165480</v>
      </c>
      <c r="E23" s="19">
        <v>124110</v>
      </c>
      <c r="F23" s="25">
        <f t="shared" si="0"/>
        <v>75</v>
      </c>
    </row>
    <row r="24" spans="2:6" ht="42.75" customHeight="1" thickBot="1" x14ac:dyDescent="0.3">
      <c r="B24" s="4" t="s">
        <v>121</v>
      </c>
      <c r="C24" s="9" t="s">
        <v>119</v>
      </c>
      <c r="D24" s="20"/>
      <c r="E24" s="16">
        <f>E25</f>
        <v>13499.58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/>
      <c r="E25" s="19">
        <v>13499.58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/>
      <c r="E28" s="16">
        <v>2000</v>
      </c>
      <c r="F28" s="25"/>
    </row>
    <row r="29" spans="2:6" ht="38.25" hidden="1" customHeight="1" thickBot="1" x14ac:dyDescent="0.3">
      <c r="B29" s="7" t="s">
        <v>127</v>
      </c>
      <c r="C29" s="10" t="s">
        <v>126</v>
      </c>
      <c r="D29" s="18"/>
      <c r="E29" s="19">
        <v>0</v>
      </c>
      <c r="F29" s="56"/>
    </row>
    <row r="30" spans="2:6" ht="40.5" customHeight="1" thickBot="1" x14ac:dyDescent="0.3">
      <c r="B30" s="7" t="s">
        <v>124</v>
      </c>
      <c r="C30" s="10" t="s">
        <v>122</v>
      </c>
      <c r="D30" s="18"/>
      <c r="E30" s="19">
        <v>2000</v>
      </c>
      <c r="F30" s="25"/>
    </row>
    <row r="31" spans="2:6" ht="26.25" hidden="1" customHeight="1" thickBot="1" x14ac:dyDescent="0.3">
      <c r="B31" s="4" t="s">
        <v>112</v>
      </c>
      <c r="C31" s="9" t="s">
        <v>113</v>
      </c>
      <c r="D31" s="20">
        <f>D32</f>
        <v>0</v>
      </c>
      <c r="E31" s="16">
        <f>E32</f>
        <v>0</v>
      </c>
      <c r="F31" s="25" t="e">
        <f t="shared" si="0"/>
        <v>#DIV/0!</v>
      </c>
    </row>
    <row r="32" spans="2:6" ht="19.5" hidden="1" customHeight="1" thickBot="1" x14ac:dyDescent="0.3">
      <c r="B32" s="7" t="s">
        <v>111</v>
      </c>
      <c r="C32" s="10" t="s">
        <v>114</v>
      </c>
      <c r="D32" s="18">
        <v>0</v>
      </c>
      <c r="E32" s="19">
        <v>0</v>
      </c>
      <c r="F32" s="25" t="e">
        <f t="shared" si="0"/>
        <v>#DIV/0!</v>
      </c>
    </row>
    <row r="33" spans="2:6" ht="23.25" customHeight="1" thickBot="1" x14ac:dyDescent="0.3">
      <c r="B33" s="4" t="s">
        <v>35</v>
      </c>
      <c r="C33" s="9" t="s">
        <v>36</v>
      </c>
      <c r="D33" s="20">
        <f>D34+D35+D38+D40+D41+D42</f>
        <v>5875507.9800000004</v>
      </c>
      <c r="E33" s="20">
        <f>E34+E35+E38+E40+E41+E42</f>
        <v>3858349.5000000005</v>
      </c>
      <c r="F33" s="25">
        <f t="shared" si="0"/>
        <v>65.668356049105398</v>
      </c>
    </row>
    <row r="34" spans="2:6" ht="33" customHeight="1" thickBot="1" x14ac:dyDescent="0.3">
      <c r="B34" s="4" t="s">
        <v>37</v>
      </c>
      <c r="C34" s="9" t="s">
        <v>38</v>
      </c>
      <c r="D34" s="20">
        <v>4126000</v>
      </c>
      <c r="E34" s="16">
        <v>3094500</v>
      </c>
      <c r="F34" s="25">
        <f t="shared" si="0"/>
        <v>75</v>
      </c>
    </row>
    <row r="35" spans="2:6" ht="27" customHeight="1" thickBot="1" x14ac:dyDescent="0.3">
      <c r="B35" s="4" t="s">
        <v>39</v>
      </c>
      <c r="C35" s="9" t="s">
        <v>40</v>
      </c>
      <c r="D35" s="21">
        <f>D36+D37</f>
        <v>366500</v>
      </c>
      <c r="E35" s="21">
        <f>E36+E37</f>
        <v>180874.02</v>
      </c>
      <c r="F35" s="25">
        <f t="shared" si="0"/>
        <v>49.351710777626188</v>
      </c>
    </row>
    <row r="36" spans="2:6" ht="51" customHeight="1" thickBot="1" x14ac:dyDescent="0.3">
      <c r="B36" s="7" t="s">
        <v>41</v>
      </c>
      <c r="C36" s="10" t="s">
        <v>42</v>
      </c>
      <c r="D36" s="22">
        <v>356900</v>
      </c>
      <c r="E36" s="23">
        <v>173674.02</v>
      </c>
      <c r="F36" s="25">
        <f t="shared" si="0"/>
        <v>48.661815634631544</v>
      </c>
    </row>
    <row r="37" spans="2:6" ht="42" customHeight="1" thickBot="1" x14ac:dyDescent="0.3">
      <c r="B37" s="7" t="s">
        <v>43</v>
      </c>
      <c r="C37" s="10" t="s">
        <v>44</v>
      </c>
      <c r="D37" s="18">
        <v>9600</v>
      </c>
      <c r="E37" s="24">
        <v>7200</v>
      </c>
      <c r="F37" s="25">
        <f t="shared" si="0"/>
        <v>75</v>
      </c>
    </row>
    <row r="38" spans="2:6" ht="43.5" hidden="1" customHeight="1" thickBot="1" x14ac:dyDescent="0.3">
      <c r="B38" s="4" t="s">
        <v>45</v>
      </c>
      <c r="C38" s="9" t="s">
        <v>46</v>
      </c>
      <c r="D38" s="20">
        <v>0</v>
      </c>
      <c r="E38" s="16">
        <v>0</v>
      </c>
      <c r="F38" s="25" t="e">
        <f t="shared" si="0"/>
        <v>#DIV/0!</v>
      </c>
    </row>
    <row r="39" spans="2:6" ht="41.25" hidden="1" customHeight="1" thickBot="1" x14ac:dyDescent="0.3">
      <c r="B39" s="4" t="s">
        <v>47</v>
      </c>
      <c r="C39" s="9" t="s">
        <v>48</v>
      </c>
      <c r="D39" s="20"/>
      <c r="E39" s="16"/>
      <c r="F39" s="25"/>
    </row>
    <row r="40" spans="2:6" ht="51" customHeight="1" thickBot="1" x14ac:dyDescent="0.3">
      <c r="B40" s="4" t="s">
        <v>49</v>
      </c>
      <c r="C40" s="9" t="s">
        <v>50</v>
      </c>
      <c r="D40" s="20">
        <v>704738</v>
      </c>
      <c r="E40" s="16">
        <v>171000</v>
      </c>
      <c r="F40" s="25">
        <f t="shared" si="0"/>
        <v>24.264336533577016</v>
      </c>
    </row>
    <row r="41" spans="2:6" ht="51" customHeight="1" thickBot="1" x14ac:dyDescent="0.3">
      <c r="B41" s="4" t="s">
        <v>109</v>
      </c>
      <c r="C41" s="9" t="s">
        <v>110</v>
      </c>
      <c r="D41" s="20">
        <v>678269.98</v>
      </c>
      <c r="E41" s="16">
        <v>411834.51</v>
      </c>
      <c r="F41" s="25">
        <f t="shared" si="0"/>
        <v>60.718375004596261</v>
      </c>
    </row>
    <row r="42" spans="2:6" ht="45.75" customHeight="1" thickBot="1" x14ac:dyDescent="0.3">
      <c r="B42" s="4" t="s">
        <v>51</v>
      </c>
      <c r="C42" s="9" t="s">
        <v>52</v>
      </c>
      <c r="D42" s="20"/>
      <c r="E42" s="16">
        <v>140.97</v>
      </c>
      <c r="F42" s="25">
        <v>0</v>
      </c>
    </row>
    <row r="43" spans="2:6" ht="15.75" thickBot="1" x14ac:dyDescent="0.3">
      <c r="B43" s="26"/>
      <c r="C43" s="27" t="s">
        <v>53</v>
      </c>
      <c r="D43" s="28">
        <f>D33+D9+D20</f>
        <v>16141227.98</v>
      </c>
      <c r="E43" s="28">
        <f>E33+E9+E20</f>
        <v>10006258.310000001</v>
      </c>
      <c r="F43" s="29">
        <f t="shared" si="0"/>
        <v>61.991927270951038</v>
      </c>
    </row>
    <row r="44" spans="2:6" x14ac:dyDescent="0.25">
      <c r="B44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1" workbookViewId="0">
      <selection activeCell="D11" sqref="D11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8" t="s">
        <v>104</v>
      </c>
      <c r="C1" s="58"/>
      <c r="D1" s="58"/>
      <c r="E1" s="58"/>
      <c r="F1" s="58"/>
    </row>
    <row r="2" spans="1:6" ht="21" customHeight="1" x14ac:dyDescent="0.25">
      <c r="A2" s="58" t="s">
        <v>136</v>
      </c>
      <c r="B2" s="58"/>
      <c r="C2" s="58"/>
      <c r="D2" s="58"/>
      <c r="E2" s="58"/>
      <c r="F2" s="58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128</v>
      </c>
      <c r="E5" s="32" t="s">
        <v>137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D7+D8+D9+D11+D10</f>
        <v>4259600</v>
      </c>
      <c r="E6" s="47">
        <f>E7+E8+E9+E11+E10</f>
        <v>2638418.1100000003</v>
      </c>
      <c r="F6" s="46">
        <f>(E6/D6)*100</f>
        <v>61.940513428490952</v>
      </c>
    </row>
    <row r="7" spans="1:6" ht="36.75" customHeight="1" thickBot="1" x14ac:dyDescent="0.3">
      <c r="B7" s="34" t="s">
        <v>59</v>
      </c>
      <c r="C7" s="43" t="s">
        <v>83</v>
      </c>
      <c r="D7" s="48">
        <v>890700</v>
      </c>
      <c r="E7" s="48">
        <v>755785.04</v>
      </c>
      <c r="F7" s="46">
        <f t="shared" ref="F7:F45" si="0">(E7/D7)*100</f>
        <v>84.852929156842933</v>
      </c>
    </row>
    <row r="8" spans="1:6" ht="68.25" customHeight="1" thickBot="1" x14ac:dyDescent="0.3">
      <c r="B8" s="34" t="s">
        <v>60</v>
      </c>
      <c r="C8" s="43" t="s">
        <v>84</v>
      </c>
      <c r="D8" s="48">
        <v>3265710</v>
      </c>
      <c r="E8" s="48">
        <v>1794443.07</v>
      </c>
      <c r="F8" s="46">
        <f t="shared" si="0"/>
        <v>54.94802263520031</v>
      </c>
    </row>
    <row r="9" spans="1:6" ht="56.25" customHeight="1" thickBot="1" x14ac:dyDescent="0.3">
      <c r="B9" s="34" t="s">
        <v>61</v>
      </c>
      <c r="C9" s="43" t="s">
        <v>85</v>
      </c>
      <c r="D9" s="48">
        <v>89190</v>
      </c>
      <c r="E9" s="48">
        <v>88190</v>
      </c>
      <c r="F9" s="46">
        <f t="shared" si="0"/>
        <v>98.878798071532685</v>
      </c>
    </row>
    <row r="10" spans="1:6" ht="15.75" thickBot="1" x14ac:dyDescent="0.3">
      <c r="B10" s="34" t="s">
        <v>62</v>
      </c>
      <c r="C10" s="43" t="s">
        <v>86</v>
      </c>
      <c r="D10" s="48">
        <v>0</v>
      </c>
      <c r="E10" s="48">
        <v>0</v>
      </c>
      <c r="F10" s="46" t="e">
        <f t="shared" si="0"/>
        <v>#DIV/0!</v>
      </c>
    </row>
    <row r="11" spans="1:6" ht="41.25" customHeight="1" thickBot="1" x14ac:dyDescent="0.3">
      <c r="B11" s="36" t="s">
        <v>63</v>
      </c>
      <c r="C11" s="44" t="s">
        <v>87</v>
      </c>
      <c r="D11" s="49">
        <v>14000</v>
      </c>
      <c r="E11" s="49">
        <v>0</v>
      </c>
      <c r="F11" s="46">
        <f t="shared" si="0"/>
        <v>0</v>
      </c>
    </row>
    <row r="12" spans="1:6" ht="33" customHeight="1" thickBot="1" x14ac:dyDescent="0.3">
      <c r="B12" s="33" t="s">
        <v>64</v>
      </c>
      <c r="C12" s="42" t="s">
        <v>88</v>
      </c>
      <c r="D12" s="47">
        <f>D13</f>
        <v>356900</v>
      </c>
      <c r="E12" s="47">
        <f>E13</f>
        <v>173674.02</v>
      </c>
      <c r="F12" s="46">
        <f t="shared" si="0"/>
        <v>48.661815634631544</v>
      </c>
    </row>
    <row r="13" spans="1:6" ht="43.5" customHeight="1" thickBot="1" x14ac:dyDescent="0.3">
      <c r="B13" s="34" t="s">
        <v>65</v>
      </c>
      <c r="C13" s="43" t="s">
        <v>89</v>
      </c>
      <c r="D13" s="48">
        <v>356900</v>
      </c>
      <c r="E13" s="48">
        <v>173674.02</v>
      </c>
      <c r="F13" s="46">
        <f t="shared" si="0"/>
        <v>48.661815634631544</v>
      </c>
    </row>
    <row r="14" spans="1:6" ht="59.25" customHeight="1" thickBot="1" x14ac:dyDescent="0.3">
      <c r="B14" s="37" t="s">
        <v>66</v>
      </c>
      <c r="C14" s="45" t="s">
        <v>90</v>
      </c>
      <c r="D14" s="50">
        <f>D15+D16</f>
        <v>59000</v>
      </c>
      <c r="E14" s="50">
        <f>E15+E16</f>
        <v>47420</v>
      </c>
      <c r="F14" s="46">
        <f t="shared" si="0"/>
        <v>80.372881355932208</v>
      </c>
    </row>
    <row r="15" spans="1:6" ht="68.25" customHeight="1" thickBot="1" x14ac:dyDescent="0.3">
      <c r="B15" s="37" t="s">
        <v>129</v>
      </c>
      <c r="C15" s="43" t="s">
        <v>105</v>
      </c>
      <c r="D15" s="48">
        <v>59000</v>
      </c>
      <c r="E15" s="48">
        <v>47420</v>
      </c>
      <c r="F15" s="46">
        <f t="shared" si="0"/>
        <v>80.372881355932208</v>
      </c>
    </row>
    <row r="16" spans="1:6" ht="39" customHeight="1" thickBot="1" x14ac:dyDescent="0.3">
      <c r="B16" s="37" t="s">
        <v>67</v>
      </c>
      <c r="C16" s="43" t="s">
        <v>91</v>
      </c>
      <c r="D16" s="48">
        <v>0</v>
      </c>
      <c r="E16" s="48">
        <v>0</v>
      </c>
      <c r="F16" s="46">
        <v>0</v>
      </c>
    </row>
    <row r="17" spans="2:8" ht="35.25" customHeight="1" thickBot="1" x14ac:dyDescent="0.3">
      <c r="B17" s="37" t="s">
        <v>68</v>
      </c>
      <c r="C17" s="45" t="s">
        <v>92</v>
      </c>
      <c r="D17" s="50">
        <f>D18+D19+D22+D20+D21+D23</f>
        <v>1700338.78</v>
      </c>
      <c r="E17" s="50">
        <f>E18+E19+E22+E20+E21+E23</f>
        <v>846850.78</v>
      </c>
      <c r="F17" s="46">
        <f t="shared" si="0"/>
        <v>49.804826541684825</v>
      </c>
    </row>
    <row r="18" spans="2:8" ht="54" hidden="1" customHeight="1" thickBot="1" x14ac:dyDescent="0.3">
      <c r="B18" s="34" t="s">
        <v>69</v>
      </c>
      <c r="C18" s="43" t="s">
        <v>93</v>
      </c>
      <c r="D18" s="48">
        <v>0</v>
      </c>
      <c r="E18" s="48">
        <v>0</v>
      </c>
      <c r="F18" s="46" t="e">
        <f t="shared" si="0"/>
        <v>#DIV/0!</v>
      </c>
    </row>
    <row r="19" spans="2:8" ht="44.25" customHeight="1" thickBot="1" x14ac:dyDescent="0.3">
      <c r="B19" s="34" t="s">
        <v>70</v>
      </c>
      <c r="C19" s="43" t="s">
        <v>94</v>
      </c>
      <c r="D19" s="48">
        <v>1200000</v>
      </c>
      <c r="E19" s="48">
        <v>573303</v>
      </c>
      <c r="F19" s="46">
        <f t="shared" si="0"/>
        <v>47.77525</v>
      </c>
    </row>
    <row r="20" spans="2:8" ht="44.25" customHeight="1" thickBot="1" x14ac:dyDescent="0.3">
      <c r="B20" s="34" t="s">
        <v>107</v>
      </c>
      <c r="C20" s="43" t="s">
        <v>94</v>
      </c>
      <c r="D20" s="48">
        <v>273547.78000000003</v>
      </c>
      <c r="E20" s="48">
        <v>273547.78000000003</v>
      </c>
      <c r="F20" s="46">
        <f t="shared" ref="F20:F21" si="1">(E20/D20)*100</f>
        <v>100</v>
      </c>
    </row>
    <row r="21" spans="2:8" ht="44.25" customHeight="1" thickBot="1" x14ac:dyDescent="0.3">
      <c r="B21" s="34" t="s">
        <v>106</v>
      </c>
      <c r="C21" s="43" t="s">
        <v>94</v>
      </c>
      <c r="D21" s="48">
        <v>190791</v>
      </c>
      <c r="E21" s="48">
        <v>0</v>
      </c>
      <c r="F21" s="46">
        <f t="shared" si="1"/>
        <v>0</v>
      </c>
    </row>
    <row r="22" spans="2:8" ht="45.75" customHeight="1" thickBot="1" x14ac:dyDescent="0.3">
      <c r="B22" s="34" t="s">
        <v>71</v>
      </c>
      <c r="C22" s="43" t="s">
        <v>95</v>
      </c>
      <c r="D22" s="48">
        <v>36000</v>
      </c>
      <c r="E22" s="48">
        <v>0</v>
      </c>
      <c r="F22" s="46">
        <f t="shared" si="0"/>
        <v>0</v>
      </c>
    </row>
    <row r="23" spans="2:8" ht="45.75" customHeight="1" thickBot="1" x14ac:dyDescent="0.3">
      <c r="B23" s="34" t="s">
        <v>117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" customHeight="1" thickBot="1" x14ac:dyDescent="0.3">
      <c r="B24" s="37" t="s">
        <v>72</v>
      </c>
      <c r="C24" s="45" t="s">
        <v>96</v>
      </c>
      <c r="D24" s="50">
        <f>D25+D27+D28+D31+D26+D30+D29</f>
        <v>6562821.3399999999</v>
      </c>
      <c r="E24" s="50">
        <f>E25+E27+E28+E31+E26+E30+E29</f>
        <v>3953526.2</v>
      </c>
      <c r="F24" s="46">
        <f t="shared" si="0"/>
        <v>60.241258982680158</v>
      </c>
    </row>
    <row r="25" spans="2:8" ht="74.25" customHeight="1" thickBot="1" x14ac:dyDescent="0.3">
      <c r="B25" s="34" t="s">
        <v>73</v>
      </c>
      <c r="C25" s="43" t="s">
        <v>97</v>
      </c>
      <c r="D25" s="48">
        <v>51600</v>
      </c>
      <c r="E25" s="48">
        <v>29122.16</v>
      </c>
      <c r="F25" s="46">
        <f t="shared" si="0"/>
        <v>56.438294573643411</v>
      </c>
      <c r="H25" s="55"/>
    </row>
    <row r="26" spans="2:8" ht="33" customHeight="1" thickBot="1" x14ac:dyDescent="0.3">
      <c r="B26" s="34" t="s">
        <v>132</v>
      </c>
      <c r="C26" s="43" t="s">
        <v>131</v>
      </c>
      <c r="D26" s="48">
        <v>694738</v>
      </c>
      <c r="E26" s="48">
        <v>161000</v>
      </c>
      <c r="F26" s="46">
        <f t="shared" ref="F26" si="2">(E26/D26)*100</f>
        <v>23.174203800569423</v>
      </c>
    </row>
    <row r="27" spans="2:8" ht="51.75" customHeight="1" thickBot="1" x14ac:dyDescent="0.3">
      <c r="B27" s="34" t="s">
        <v>130</v>
      </c>
      <c r="C27" s="43" t="s">
        <v>98</v>
      </c>
      <c r="D27" s="48">
        <v>1674750</v>
      </c>
      <c r="E27" s="48">
        <v>1151990.8</v>
      </c>
      <c r="F27" s="46">
        <f t="shared" si="0"/>
        <v>68.785836692043588</v>
      </c>
    </row>
    <row r="28" spans="2:8" ht="39" customHeight="1" thickBot="1" x14ac:dyDescent="0.3">
      <c r="B28" s="34" t="s">
        <v>106</v>
      </c>
      <c r="C28" s="43" t="s">
        <v>98</v>
      </c>
      <c r="D28" s="48">
        <v>166666.67000000001</v>
      </c>
      <c r="E28" s="48">
        <v>87294.2</v>
      </c>
      <c r="F28" s="46">
        <f t="shared" si="0"/>
        <v>52.376518952469617</v>
      </c>
    </row>
    <row r="29" spans="2:8" ht="39" customHeight="1" thickBot="1" x14ac:dyDescent="0.3">
      <c r="B29" s="34" t="s">
        <v>107</v>
      </c>
      <c r="C29" s="43" t="s">
        <v>98</v>
      </c>
      <c r="D29" s="48">
        <v>16666.669999999998</v>
      </c>
      <c r="E29" s="48">
        <v>16666.669999999998</v>
      </c>
      <c r="F29" s="46">
        <f t="shared" si="0"/>
        <v>100</v>
      </c>
    </row>
    <row r="30" spans="2:8" ht="54.75" customHeight="1" thickBot="1" x14ac:dyDescent="0.3">
      <c r="B30" s="34" t="s">
        <v>108</v>
      </c>
      <c r="C30" s="43" t="s">
        <v>98</v>
      </c>
      <c r="D30" s="48">
        <v>10000</v>
      </c>
      <c r="E30" s="48">
        <v>0</v>
      </c>
      <c r="F30" s="46">
        <f t="shared" ref="F30" si="3">(E30/D30)*100</f>
        <v>0</v>
      </c>
    </row>
    <row r="31" spans="2:8" ht="53.25" customHeight="1" thickBot="1" x14ac:dyDescent="0.3">
      <c r="B31" s="34" t="s">
        <v>74</v>
      </c>
      <c r="C31" s="43" t="s">
        <v>99</v>
      </c>
      <c r="D31" s="48">
        <v>3948400</v>
      </c>
      <c r="E31" s="48">
        <v>2507452.37</v>
      </c>
      <c r="F31" s="46">
        <f t="shared" si="0"/>
        <v>63.505530594671264</v>
      </c>
    </row>
    <row r="32" spans="2:8" ht="15.75" thickBot="1" x14ac:dyDescent="0.3">
      <c r="B32" s="37" t="s">
        <v>75</v>
      </c>
      <c r="C32" s="45" t="s">
        <v>100</v>
      </c>
      <c r="D32" s="50">
        <f>D33</f>
        <v>11000</v>
      </c>
      <c r="E32" s="50">
        <f>E33</f>
        <v>11000</v>
      </c>
      <c r="F32" s="46">
        <f t="shared" si="0"/>
        <v>100</v>
      </c>
    </row>
    <row r="33" spans="2:6" ht="58.5" customHeight="1" thickBot="1" x14ac:dyDescent="0.3">
      <c r="B33" s="34" t="s">
        <v>133</v>
      </c>
      <c r="C33" s="43" t="s">
        <v>101</v>
      </c>
      <c r="D33" s="48">
        <v>11000</v>
      </c>
      <c r="E33" s="48">
        <v>11000</v>
      </c>
      <c r="F33" s="46">
        <f t="shared" si="0"/>
        <v>100</v>
      </c>
    </row>
    <row r="34" spans="2:6" ht="44.25" customHeight="1" thickBot="1" x14ac:dyDescent="0.3">
      <c r="B34" s="37" t="s">
        <v>76</v>
      </c>
      <c r="C34" s="45" t="s">
        <v>102</v>
      </c>
      <c r="D34" s="50">
        <f>D35+D36+D37</f>
        <v>3944920</v>
      </c>
      <c r="E34" s="50">
        <f>E35+E36+E37</f>
        <v>2936085.4899999998</v>
      </c>
      <c r="F34" s="46">
        <f t="shared" si="0"/>
        <v>74.426996998671697</v>
      </c>
    </row>
    <row r="35" spans="2:6" ht="51.75" customHeight="1" thickBot="1" x14ac:dyDescent="0.3">
      <c r="B35" s="34" t="s">
        <v>134</v>
      </c>
      <c r="C35" s="43" t="s">
        <v>103</v>
      </c>
      <c r="D35" s="48">
        <v>3153120</v>
      </c>
      <c r="E35" s="48">
        <v>2389054.7799999998</v>
      </c>
      <c r="F35" s="46">
        <f t="shared" si="0"/>
        <v>75.767962526005988</v>
      </c>
    </row>
    <row r="36" spans="2:6" ht="56.25" customHeight="1" thickBot="1" x14ac:dyDescent="0.3">
      <c r="B36" s="34" t="s">
        <v>135</v>
      </c>
      <c r="C36" s="43" t="s">
        <v>103</v>
      </c>
      <c r="D36" s="48">
        <v>786800</v>
      </c>
      <c r="E36" s="48">
        <v>544176.71</v>
      </c>
      <c r="F36" s="46">
        <f t="shared" si="0"/>
        <v>69.163282918149463</v>
      </c>
    </row>
    <row r="37" spans="2:6" ht="50.25" customHeight="1" thickBot="1" x14ac:dyDescent="0.3">
      <c r="B37" s="34" t="s">
        <v>77</v>
      </c>
      <c r="C37" s="43" t="s">
        <v>103</v>
      </c>
      <c r="D37" s="48">
        <v>5000</v>
      </c>
      <c r="E37" s="48">
        <v>2854</v>
      </c>
      <c r="F37" s="46">
        <f t="shared" si="0"/>
        <v>57.08</v>
      </c>
    </row>
    <row r="38" spans="2:6" ht="44.25" customHeight="1" thickBot="1" x14ac:dyDescent="0.3">
      <c r="B38" s="30" t="s">
        <v>78</v>
      </c>
      <c r="C38" s="41">
        <v>1001</v>
      </c>
      <c r="D38" s="51">
        <f>D39</f>
        <v>31188</v>
      </c>
      <c r="E38" s="51">
        <f>E39</f>
        <v>23391</v>
      </c>
      <c r="F38" s="46">
        <f t="shared" si="0"/>
        <v>75</v>
      </c>
    </row>
    <row r="39" spans="2:6" ht="35.25" customHeight="1" thickBot="1" x14ac:dyDescent="0.3">
      <c r="B39" s="52" t="s">
        <v>79</v>
      </c>
      <c r="C39" s="53">
        <v>1001</v>
      </c>
      <c r="D39" s="54">
        <v>31188</v>
      </c>
      <c r="E39" s="54">
        <v>23391</v>
      </c>
      <c r="F39" s="46">
        <f t="shared" si="0"/>
        <v>75</v>
      </c>
    </row>
    <row r="40" spans="2:6" ht="33" customHeight="1" thickBot="1" x14ac:dyDescent="0.3">
      <c r="B40" s="37" t="s">
        <v>80</v>
      </c>
      <c r="C40" s="38">
        <v>1100</v>
      </c>
      <c r="D40" s="50">
        <f>D41+D42+D43+D44</f>
        <v>30000</v>
      </c>
      <c r="E40" s="50">
        <f>E41+E42+E43</f>
        <v>0</v>
      </c>
      <c r="F40" s="46">
        <f t="shared" si="0"/>
        <v>0</v>
      </c>
    </row>
    <row r="41" spans="2:6" ht="42.75" customHeight="1" thickBot="1" x14ac:dyDescent="0.3">
      <c r="B41" s="37" t="s">
        <v>142</v>
      </c>
      <c r="C41" s="35">
        <v>1101</v>
      </c>
      <c r="D41" s="48">
        <v>30000</v>
      </c>
      <c r="E41" s="48">
        <v>0</v>
      </c>
      <c r="F41" s="46">
        <f t="shared" si="0"/>
        <v>0</v>
      </c>
    </row>
    <row r="42" spans="2:6" ht="63" hidden="1" customHeight="1" thickBot="1" x14ac:dyDescent="0.3">
      <c r="B42" s="37" t="s">
        <v>115</v>
      </c>
      <c r="C42" s="35">
        <v>1101</v>
      </c>
      <c r="D42" s="48"/>
      <c r="E42" s="48"/>
      <c r="F42" s="46" t="e">
        <f t="shared" si="0"/>
        <v>#DIV/0!</v>
      </c>
    </row>
    <row r="43" spans="2:6" ht="55.5" hidden="1" customHeight="1" thickBot="1" x14ac:dyDescent="0.3">
      <c r="B43" s="37" t="s">
        <v>116</v>
      </c>
      <c r="C43" s="35">
        <v>1101</v>
      </c>
      <c r="D43" s="48"/>
      <c r="E43" s="48"/>
      <c r="F43" s="46" t="e">
        <f t="shared" si="0"/>
        <v>#DIV/0!</v>
      </c>
    </row>
    <row r="44" spans="2:6" ht="55.5" hidden="1" customHeight="1" thickBot="1" x14ac:dyDescent="0.3">
      <c r="B44" s="37" t="s">
        <v>118</v>
      </c>
      <c r="C44" s="35">
        <v>1101</v>
      </c>
      <c r="D44" s="48"/>
      <c r="E44" s="48"/>
      <c r="F44" s="46"/>
    </row>
    <row r="45" spans="2:6" ht="15.75" thickBot="1" x14ac:dyDescent="0.3">
      <c r="B45" s="37" t="s">
        <v>81</v>
      </c>
      <c r="C45" s="39"/>
      <c r="D45" s="50">
        <f>D40+D38+D34+D32+D24+D17+D14+D12+D6</f>
        <v>16955768.119999997</v>
      </c>
      <c r="E45" s="50">
        <f>E40+E38+E34+E32+E24+E17+E14+E12+E6</f>
        <v>10630365.6</v>
      </c>
      <c r="F45" s="46">
        <f t="shared" si="0"/>
        <v>62.694686107797523</v>
      </c>
    </row>
    <row r="46" spans="2:6" x14ac:dyDescent="0.25">
      <c r="B46" s="40"/>
    </row>
    <row r="47" spans="2:6" x14ac:dyDescent="0.25">
      <c r="B47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2023-10-10T07:33:41Z</dcterms:modified>
</cp:coreProperties>
</file>