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17" i="2" l="1"/>
  <c r="D17" i="2"/>
  <c r="F23" i="2"/>
  <c r="E39" i="2"/>
  <c r="D39" i="2"/>
  <c r="F42" i="2"/>
  <c r="F41" i="2"/>
  <c r="E20" i="1"/>
  <c r="D20" i="1"/>
  <c r="D21" i="1"/>
  <c r="D9" i="1"/>
  <c r="D27" i="1"/>
  <c r="D37" i="1"/>
  <c r="F34" i="1"/>
  <c r="F35" i="1"/>
  <c r="E25" i="1"/>
  <c r="F25" i="1" s="1"/>
  <c r="D25" i="1"/>
  <c r="F26" i="1"/>
  <c r="E14" i="1" l="1"/>
  <c r="E12" i="1"/>
  <c r="E27" i="1"/>
  <c r="E29" i="1"/>
  <c r="D29" i="1"/>
  <c r="E21" i="1"/>
  <c r="E16" i="1"/>
  <c r="E9" i="1" s="1"/>
  <c r="D16" i="1"/>
  <c r="E10" i="1"/>
  <c r="E24" i="2"/>
  <c r="D24" i="2"/>
  <c r="F29" i="2"/>
  <c r="F26" i="2"/>
  <c r="F21" i="2"/>
  <c r="F20" i="2"/>
  <c r="E37" i="1" l="1"/>
  <c r="F37" i="1" s="1"/>
  <c r="E6" i="2"/>
  <c r="D6" i="2"/>
  <c r="F38" i="2"/>
  <c r="F40" i="2"/>
  <c r="F36" i="2"/>
  <c r="F32" i="2"/>
  <c r="F34" i="2"/>
  <c r="F35" i="2"/>
  <c r="F22" i="2"/>
  <c r="F25" i="2"/>
  <c r="F27" i="2"/>
  <c r="F28" i="2"/>
  <c r="F30" i="2"/>
  <c r="F15" i="2"/>
  <c r="F18" i="2"/>
  <c r="F19" i="2"/>
  <c r="F7" i="2"/>
  <c r="F8" i="2"/>
  <c r="F9" i="2"/>
  <c r="F10" i="2"/>
  <c r="F11" i="2"/>
  <c r="F13" i="2"/>
  <c r="E37" i="2"/>
  <c r="F37" i="2" s="1"/>
  <c r="D37" i="2"/>
  <c r="E33" i="2"/>
  <c r="D33" i="2"/>
  <c r="E31" i="2"/>
  <c r="F31" i="2" s="1"/>
  <c r="D31" i="2"/>
  <c r="F24" i="2"/>
  <c r="E14" i="2"/>
  <c r="D14" i="2"/>
  <c r="F14" i="2" s="1"/>
  <c r="E12" i="2"/>
  <c r="D12" i="2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7" i="1"/>
  <c r="F28" i="1"/>
  <c r="F29" i="1"/>
  <c r="F30" i="1"/>
  <c r="F31" i="1"/>
  <c r="F32" i="1"/>
  <c r="F9" i="1"/>
  <c r="F39" i="2" l="1"/>
  <c r="E43" i="2"/>
  <c r="D43" i="2"/>
  <c r="F17" i="2"/>
  <c r="F33" i="2"/>
  <c r="F12" i="2"/>
  <c r="F6" i="2"/>
  <c r="F43" i="2" l="1"/>
</calcChain>
</file>

<file path=xl/sharedStrings.xml><?xml version="1.0" encoding="utf-8"?>
<sst xmlns="http://schemas.openxmlformats.org/spreadsheetml/2006/main" count="140" uniqueCount="132">
  <si>
    <t>Код бюджетной классификации</t>
  </si>
  <si>
    <t>Наименование показателей</t>
  </si>
  <si>
    <t xml:space="preserve">     Утверждено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</si>
  <si>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</si>
  <si>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</si>
  <si>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</si>
  <si>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</si>
  <si>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</si>
  <si>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</si>
  <si>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</si>
  <si>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</si>
  <si>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</si>
  <si>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</si>
  <si>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</si>
  <si>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</si>
  <si>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</si>
  <si>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</si>
  <si>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</si>
  <si>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</si>
  <si>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</si>
  <si>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</si>
  <si>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</si>
  <si>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</si>
  <si>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</si>
  <si>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</si>
  <si>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</si>
  <si>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</si>
  <si>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</si>
  <si>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</si>
  <si>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</si>
  <si>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</si>
  <si>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000 1 14 00000 00 0000 440</t>
  </si>
  <si>
    <t>Доходы от продажи материальных и нематериальных активов</t>
  </si>
  <si>
    <t>000 1 14 02053 10 0000 440</t>
  </si>
  <si>
    <t>Доходы от реализации иного имущества, находящегося в собственности сельских поселений, в части реализации материальных запасов по указанному имуществу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</si>
  <si>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</si>
  <si>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</si>
  <si>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</si>
  <si>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</si>
  <si>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</si>
  <si>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</si>
  <si>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</si>
  <si>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</si>
  <si>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</si>
  <si>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</si>
  <si>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946 2 02 30024 10 0000 150</t>
  </si>
  <si>
    <t>Субвенция на содержание скотомогильников</t>
  </si>
  <si>
    <t>946 2 02 1500000 0000 150</t>
  </si>
  <si>
    <t>Дотации бюджетам поселений на поддержку мер по обеспечению сбалансированности бюджета</t>
  </si>
  <si>
    <t>946 2 02 40014 10 0000 150</t>
  </si>
  <si>
    <t>Межбюджетные трансферты бюджетам поселений из бюджетов муниципальных районов на осуществление части полномочий</t>
  </si>
  <si>
    <t>946 2 18 60010 10 0000 150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</si>
  <si>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</si>
  <si>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</si>
  <si>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</si>
  <si>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</si>
  <si>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</si>
  <si>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</si>
  <si>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</si>
  <si>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</si>
  <si>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</si>
  <si>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</si>
  <si>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</si>
  <si>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</si>
  <si>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</si>
  <si>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</si>
  <si>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</si>
  <si>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МП "Пожарная безопасность и защита населения на территории поселения от чрезвычайных ситуаций" на 2020-2022 годы</t>
  </si>
  <si>
    <t>Создание условий для деятельности народных дружин</t>
  </si>
  <si>
    <t>НАЦИОНАЛЬНАЯ ЭКОНОМИКА</t>
  </si>
  <si>
    <t>Субвенции на содержание скотомогильников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</si>
  <si>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</si>
  <si>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</si>
  <si>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</si>
  <si>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</si>
  <si>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МП "Благоустройство территории сельского поселения" на 2020-2022 годы</t>
  </si>
  <si>
    <t>МП «Формирование современной городской среды»</t>
  </si>
  <si>
    <t>Субсидии бюджетам учреждений на выполнение муниципального задания</t>
  </si>
  <si>
    <t>ОБРАЗОВАНИЕ</t>
  </si>
  <si>
    <t>МП "Развитие работы с детьми и молодежью в сельском поселении" на 2020-2022 годы</t>
  </si>
  <si>
    <t>КУЛЬТУРА И КИНЕМАТОГРАФИЯ</t>
  </si>
  <si>
    <t>МП "Развитие и сохранение культуры поселения" на 2020-2022 годы. Развитие культуры</t>
  </si>
  <si>
    <t>МП "Развитие и сохранение культуры поселения" на 2020-2022 годы. Развитие библиотечного обслуживания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</si>
  <si>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</si>
  <si>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</si>
  <si>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</si>
  <si>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</si>
  <si>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МП "Развитие физической культуры и спорта в сельском поселении" на 2020-2022 год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</si>
  <si>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</si>
  <si>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</si>
  <si>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</si>
  <si>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</si>
  <si>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</si>
  <si>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</si>
  <si>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</si>
  <si>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</si>
  <si>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</si>
  <si>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</si>
  <si>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</si>
  <si>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</si>
  <si>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0405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</si>
  <si>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</si>
  <si>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</si>
  <si>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</si>
  <si>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</si>
  <si>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</si>
  <si>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</si>
  <si>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</si>
  <si>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</si>
  <si>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</si>
  <si>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</si>
  <si>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</si>
  <si>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План 2021 год</t>
  </si>
  <si>
    <t>Исполнено на 01.04.2021 г</t>
  </si>
  <si>
    <t>0310</t>
  </si>
  <si>
    <t>Межбюджетные трансферты</t>
  </si>
  <si>
    <t>Переданные полномочия</t>
  </si>
  <si>
    <t>Предоставление услуг в сфере капитального строительства и жилищно-коммунального хозяйства</t>
  </si>
  <si>
    <t>Организация и содержание мест захоронения</t>
  </si>
  <si>
    <t>946 2 02 49999 10 0000 150</t>
  </si>
  <si>
    <t>Прочие межбюджетные трансферты, передаваемые бюджетам поселений</t>
  </si>
  <si>
    <t>Сведения об исполнении бюджета Качалинского сельского поселения Иловлинского муниципального района за 3 квартал 2021 года</t>
  </si>
  <si>
    <r>
      <t>за 3 квартал 2021 года</t>
    </r>
    <r>
      <rPr>
        <sz val="12"/>
        <color theme="1"/>
        <rFont val="Times New Roman"/>
        <family val="1"/>
        <charset val="204"/>
      </rPr>
      <t xml:space="preserve">     </t>
    </r>
  </si>
  <si>
    <t>Фактически исполнено на 01.10.2021</t>
  </si>
  <si>
    <t>000 1 17 15030 10 0000 150</t>
  </si>
  <si>
    <t>000 1 17 0000 00 0000 000</t>
  </si>
  <si>
    <t>Поступления по урегулированию расчетов между бюджетами бюджетной системы</t>
  </si>
  <si>
    <t>Инициативные платежи, зачисляемые в бюджеты сельских поселений</t>
  </si>
  <si>
    <t>функциональной классификации расходов за 3 квартал 2021 года.</t>
  </si>
  <si>
    <t>Переданные полномочия по реализации проекта местных инициатив населения Волгоградской области "Обустройство стритбольной площадки в Качалинском сельском поселении"</t>
  </si>
  <si>
    <t>Субсидии бюджетам муниципальных образований на реализацию проектов местных инициатив населения Волгоградской области (Обустройство стритбольной площадки)</t>
  </si>
  <si>
    <t>Отдельные мероприятия в области архитектуры и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</si>
</sst>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"/>
  <sheetViews>
    <sheetView workbookViewId="0">
      <selection activeCell="L24" sqref="L24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</cols>
  <sheetData>
    <row r="2" spans="1:6" ht="15" customHeight="1" x14ac:dyDescent="0.25">
      <c r="A2" s="15"/>
      <c r="B2" s="15" t="s">
        <v>121</v>
      </c>
      <c r="C2" s="15"/>
      <c r="D2" s="15"/>
      <c r="E2" s="15"/>
      <c r="F2" s="15"/>
    </row>
    <row r="3" spans="1:6" ht="15.75" x14ac:dyDescent="0.25">
      <c r="B3" s="11"/>
    </row>
    <row r="4" spans="1:6" ht="15.75" x14ac:dyDescent="0.25">
      <c r="B4" s="12"/>
    </row>
    <row r="5" spans="1:6" ht="15" customHeight="1" x14ac:dyDescent="0.25">
      <c r="A5" s="55" t="s">
        <v>54</v>
      </c>
      <c r="B5" s="55"/>
      <c r="C5" s="55"/>
      <c r="D5" s="55"/>
      <c r="E5" s="55"/>
      <c r="F5" s="55"/>
    </row>
    <row r="6" spans="1:6" ht="15.75" x14ac:dyDescent="0.25">
      <c r="B6" s="55" t="s">
        <v>122</v>
      </c>
      <c r="C6" s="55"/>
      <c r="D6" s="55"/>
      <c r="E6" s="55"/>
      <c r="F6" s="55"/>
    </row>
    <row r="7" spans="1:6" ht="15.75" thickBot="1" x14ac:dyDescent="0.3">
      <c r="B7" s="13"/>
    </row>
    <row r="8" spans="1:6" ht="39" thickBot="1" x14ac:dyDescent="0.3">
      <c r="B8" s="1" t="s">
        <v>0</v>
      </c>
      <c r="C8" s="2" t="s">
        <v>1</v>
      </c>
      <c r="D8" s="3" t="s">
        <v>2</v>
      </c>
      <c r="E8" s="3" t="s">
        <v>123</v>
      </c>
      <c r="F8" s="3" t="s">
        <v>3</v>
      </c>
    </row>
    <row r="9" spans="1:6" ht="15.75" thickBot="1" x14ac:dyDescent="0.3">
      <c r="B9" s="4" t="s">
        <v>4</v>
      </c>
      <c r="C9" s="5" t="s">
        <v>5</v>
      </c>
      <c r="D9" s="16">
        <f>D10+D12+D14+D16+D19</f>
        <v>11140400</v>
      </c>
      <c r="E9" s="16">
        <f>E10+E12+E14+E16+E19</f>
        <v>7979282.5399999991</v>
      </c>
      <c r="F9" s="25">
        <f>(E9/D9)*100</f>
        <v>71.624740045240742</v>
      </c>
    </row>
    <row r="10" spans="1:6" ht="15.75" thickBot="1" x14ac:dyDescent="0.3">
      <c r="B10" s="4" t="s">
        <v>6</v>
      </c>
      <c r="C10" s="6" t="s">
        <v>7</v>
      </c>
      <c r="D10" s="17">
        <v>7300000</v>
      </c>
      <c r="E10" s="16">
        <f>E11</f>
        <v>5321915.18</v>
      </c>
      <c r="F10" s="25">
        <f t="shared" ref="F10:F37" si="0">(E10/D10)*100</f>
        <v>72.90294767123288</v>
      </c>
    </row>
    <row r="11" spans="1:6" ht="15.75" thickBot="1" x14ac:dyDescent="0.3">
      <c r="B11" s="7" t="s">
        <v>8</v>
      </c>
      <c r="C11" s="8" t="s">
        <v>9</v>
      </c>
      <c r="D11" s="18">
        <v>7300000</v>
      </c>
      <c r="E11" s="19">
        <v>5321915.18</v>
      </c>
      <c r="F11" s="25">
        <f t="shared" si="0"/>
        <v>72.90294767123288</v>
      </c>
    </row>
    <row r="12" spans="1:6" ht="15.75" thickBot="1" x14ac:dyDescent="0.3">
      <c r="B12" s="4" t="s">
        <v>10</v>
      </c>
      <c r="C12" s="5" t="s">
        <v>11</v>
      </c>
      <c r="D12" s="20">
        <v>1319200</v>
      </c>
      <c r="E12" s="16">
        <f>E13</f>
        <v>978267.93</v>
      </c>
      <c r="F12" s="25">
        <f t="shared" si="0"/>
        <v>74.156149939357192</v>
      </c>
    </row>
    <row r="13" spans="1:6" ht="15.75" thickBot="1" x14ac:dyDescent="0.3">
      <c r="B13" s="7" t="s">
        <v>12</v>
      </c>
      <c r="C13" s="8" t="s">
        <v>13</v>
      </c>
      <c r="D13" s="18">
        <v>1319200</v>
      </c>
      <c r="E13" s="19">
        <v>978267.93</v>
      </c>
      <c r="F13" s="25">
        <f t="shared" si="0"/>
        <v>74.156149939357192</v>
      </c>
    </row>
    <row r="14" spans="1:6" ht="15.75" thickBot="1" x14ac:dyDescent="0.3">
      <c r="B14" s="4" t="s">
        <v>14</v>
      </c>
      <c r="C14" s="5" t="s">
        <v>15</v>
      </c>
      <c r="D14" s="20">
        <v>63100</v>
      </c>
      <c r="E14" s="16">
        <f>E15</f>
        <v>223768.5</v>
      </c>
      <c r="F14" s="25">
        <f t="shared" si="0"/>
        <v>354.62519809825676</v>
      </c>
    </row>
    <row r="15" spans="1:6" ht="15.75" thickBot="1" x14ac:dyDescent="0.3">
      <c r="B15" s="7" t="s">
        <v>16</v>
      </c>
      <c r="C15" s="8" t="s">
        <v>17</v>
      </c>
      <c r="D15" s="18">
        <v>63100</v>
      </c>
      <c r="E15" s="19">
        <v>223768.5</v>
      </c>
      <c r="F15" s="25">
        <f t="shared" si="0"/>
        <v>354.62519809825676</v>
      </c>
    </row>
    <row r="16" spans="1:6" ht="15.75" thickBot="1" x14ac:dyDescent="0.3">
      <c r="B16" s="4" t="s">
        <v>18</v>
      </c>
      <c r="C16" s="5" t="s">
        <v>19</v>
      </c>
      <c r="D16" s="20">
        <f>D17+D18</f>
        <v>2455100</v>
      </c>
      <c r="E16" s="20">
        <f>E17+E18</f>
        <v>1455330.93</v>
      </c>
      <c r="F16" s="25">
        <f t="shared" si="0"/>
        <v>59.277867703963175</v>
      </c>
    </row>
    <row r="17" spans="2:6" ht="15.75" thickBot="1" x14ac:dyDescent="0.3">
      <c r="B17" s="7" t="s">
        <v>20</v>
      </c>
      <c r="C17" s="8" t="s">
        <v>21</v>
      </c>
      <c r="D17" s="18">
        <v>377400</v>
      </c>
      <c r="E17" s="19">
        <v>11678.8</v>
      </c>
      <c r="F17" s="25">
        <f t="shared" si="0"/>
        <v>3.0945416004239532</v>
      </c>
    </row>
    <row r="18" spans="2:6" ht="15.75" thickBot="1" x14ac:dyDescent="0.3">
      <c r="B18" s="7" t="s">
        <v>22</v>
      </c>
      <c r="C18" s="8" t="s">
        <v>23</v>
      </c>
      <c r="D18" s="18">
        <v>2077700</v>
      </c>
      <c r="E18" s="19">
        <v>1443652.13</v>
      </c>
      <c r="F18" s="25">
        <f t="shared" si="0"/>
        <v>69.483184771622462</v>
      </c>
    </row>
    <row r="19" spans="2:6" ht="15.75" thickBot="1" x14ac:dyDescent="0.3">
      <c r="B19" s="4" t="s">
        <v>24</v>
      </c>
      <c r="C19" s="5" t="s">
        <v>25</v>
      </c>
      <c r="D19" s="20">
        <v>3000</v>
      </c>
      <c r="E19" s="16">
        <v>0</v>
      </c>
      <c r="F19" s="25">
        <f t="shared" si="0"/>
        <v>0</v>
      </c>
    </row>
    <row r="20" spans="2:6" ht="15.75" thickBot="1" x14ac:dyDescent="0.3">
      <c r="B20" s="4"/>
      <c r="C20" s="5" t="s">
        <v>26</v>
      </c>
      <c r="D20" s="20">
        <f>D21+D25</f>
        <v>111400</v>
      </c>
      <c r="E20" s="20">
        <f>E21+E25</f>
        <v>99521.12</v>
      </c>
      <c r="F20" s="25">
        <f t="shared" si="0"/>
        <v>89.336732495511654</v>
      </c>
    </row>
    <row r="21" spans="2:6" ht="34.5" customHeight="1" thickBot="1" x14ac:dyDescent="0.3">
      <c r="B21" s="4" t="s">
        <v>27</v>
      </c>
      <c r="C21" s="9" t="s">
        <v>28</v>
      </c>
      <c r="D21" s="20">
        <f>D22</f>
        <v>91400</v>
      </c>
      <c r="E21" s="20">
        <f>E22</f>
        <v>79521.119999999995</v>
      </c>
      <c r="F21" s="25">
        <f t="shared" si="0"/>
        <v>87.003413566739596</v>
      </c>
    </row>
    <row r="22" spans="2:6" ht="42.75" customHeight="1" thickBot="1" x14ac:dyDescent="0.3">
      <c r="B22" s="7" t="s">
        <v>29</v>
      </c>
      <c r="C22" s="10" t="s">
        <v>30</v>
      </c>
      <c r="D22" s="18">
        <v>91400</v>
      </c>
      <c r="E22" s="19">
        <v>79521.119999999995</v>
      </c>
      <c r="F22" s="25">
        <f t="shared" si="0"/>
        <v>87.003413566739596</v>
      </c>
    </row>
    <row r="23" spans="2:6" ht="39" customHeight="1" thickBot="1" x14ac:dyDescent="0.3">
      <c r="B23" s="4" t="s">
        <v>31</v>
      </c>
      <c r="C23" s="9" t="s">
        <v>32</v>
      </c>
      <c r="D23" s="20"/>
      <c r="E23" s="16"/>
      <c r="F23" s="25"/>
    </row>
    <row r="24" spans="2:6" ht="39" customHeight="1" thickBot="1" x14ac:dyDescent="0.3">
      <c r="B24" s="7" t="s">
        <v>33</v>
      </c>
      <c r="C24" s="10" t="s">
        <v>34</v>
      </c>
      <c r="D24" s="18"/>
      <c r="E24" s="19"/>
      <c r="F24" s="25"/>
    </row>
    <row r="25" spans="2:6" ht="39" customHeight="1" thickBot="1" x14ac:dyDescent="0.3">
      <c r="B25" s="4" t="s">
        <v>125</v>
      </c>
      <c r="C25" s="9" t="s">
        <v>126</v>
      </c>
      <c r="D25" s="20">
        <f>D26</f>
        <v>20000</v>
      </c>
      <c r="E25" s="16">
        <f>E26</f>
        <v>20000</v>
      </c>
      <c r="F25" s="25">
        <f t="shared" si="0"/>
        <v>100</v>
      </c>
    </row>
    <row r="26" spans="2:6" ht="39" customHeight="1" thickBot="1" x14ac:dyDescent="0.3">
      <c r="B26" s="7" t="s">
        <v>124</v>
      </c>
      <c r="C26" s="10" t="s">
        <v>127</v>
      </c>
      <c r="D26" s="18">
        <v>20000</v>
      </c>
      <c r="E26" s="19">
        <v>20000</v>
      </c>
      <c r="F26" s="25">
        <f t="shared" si="0"/>
        <v>100</v>
      </c>
    </row>
    <row r="27" spans="2:6" ht="23.25" customHeight="1" thickBot="1" x14ac:dyDescent="0.3">
      <c r="B27" s="4" t="s">
        <v>35</v>
      </c>
      <c r="C27" s="9" t="s">
        <v>36</v>
      </c>
      <c r="D27" s="20">
        <f>D28+D29+D32+D34+D35+D36</f>
        <v>6349726.9699999997</v>
      </c>
      <c r="E27" s="20">
        <f>E28+E29+E32+E34+E35+E36</f>
        <v>3509616.2800000003</v>
      </c>
      <c r="F27" s="25">
        <f t="shared" si="0"/>
        <v>55.271924235192749</v>
      </c>
    </row>
    <row r="28" spans="2:6" ht="33" customHeight="1" thickBot="1" x14ac:dyDescent="0.3">
      <c r="B28" s="4" t="s">
        <v>37</v>
      </c>
      <c r="C28" s="9" t="s">
        <v>38</v>
      </c>
      <c r="D28" s="20">
        <v>3856000</v>
      </c>
      <c r="E28" s="16">
        <v>2570667</v>
      </c>
      <c r="F28" s="25">
        <f t="shared" si="0"/>
        <v>66.666675311203321</v>
      </c>
    </row>
    <row r="29" spans="2:6" ht="27" customHeight="1" thickBot="1" x14ac:dyDescent="0.3">
      <c r="B29" s="4" t="s">
        <v>39</v>
      </c>
      <c r="C29" s="9" t="s">
        <v>40</v>
      </c>
      <c r="D29" s="21">
        <f>D30+D31</f>
        <v>295200</v>
      </c>
      <c r="E29" s="21">
        <f>E30+E31</f>
        <v>179877.2</v>
      </c>
      <c r="F29" s="25">
        <f t="shared" si="0"/>
        <v>60.934010840108414</v>
      </c>
    </row>
    <row r="30" spans="2:6" ht="51" customHeight="1" thickBot="1" x14ac:dyDescent="0.3">
      <c r="B30" s="7" t="s">
        <v>41</v>
      </c>
      <c r="C30" s="10" t="s">
        <v>42</v>
      </c>
      <c r="D30" s="22">
        <v>286200</v>
      </c>
      <c r="E30" s="23">
        <v>173127.2</v>
      </c>
      <c r="F30" s="25">
        <f t="shared" si="0"/>
        <v>60.491684136967159</v>
      </c>
    </row>
    <row r="31" spans="2:6" ht="45" customHeight="1" thickBot="1" x14ac:dyDescent="0.3">
      <c r="B31" s="7" t="s">
        <v>43</v>
      </c>
      <c r="C31" s="10" t="s">
        <v>44</v>
      </c>
      <c r="D31" s="18">
        <v>9000</v>
      </c>
      <c r="E31" s="24">
        <v>6750</v>
      </c>
      <c r="F31" s="25">
        <f t="shared" si="0"/>
        <v>75</v>
      </c>
    </row>
    <row r="32" spans="2:6" ht="43.5" customHeight="1" thickBot="1" x14ac:dyDescent="0.3">
      <c r="B32" s="4" t="s">
        <v>45</v>
      </c>
      <c r="C32" s="9" t="s">
        <v>46</v>
      </c>
      <c r="D32" s="20">
        <v>110000</v>
      </c>
      <c r="E32" s="16">
        <v>0</v>
      </c>
      <c r="F32" s="25">
        <f t="shared" si="0"/>
        <v>0</v>
      </c>
    </row>
    <row r="33" spans="2:6" ht="41.25" customHeight="1" thickBot="1" x14ac:dyDescent="0.3">
      <c r="B33" s="4" t="s">
        <v>47</v>
      </c>
      <c r="C33" s="9" t="s">
        <v>48</v>
      </c>
      <c r="D33" s="20"/>
      <c r="E33" s="16"/>
      <c r="F33" s="25"/>
    </row>
    <row r="34" spans="2:6" ht="51" customHeight="1" thickBot="1" x14ac:dyDescent="0.3">
      <c r="B34" s="4" t="s">
        <v>49</v>
      </c>
      <c r="C34" s="9" t="s">
        <v>50</v>
      </c>
      <c r="D34" s="20">
        <v>656097</v>
      </c>
      <c r="E34" s="16">
        <v>107500</v>
      </c>
      <c r="F34" s="25">
        <f t="shared" si="0"/>
        <v>16.384772373597198</v>
      </c>
    </row>
    <row r="35" spans="2:6" ht="51" customHeight="1" thickBot="1" x14ac:dyDescent="0.3">
      <c r="B35" s="4" t="s">
        <v>119</v>
      </c>
      <c r="C35" s="9" t="s">
        <v>120</v>
      </c>
      <c r="D35" s="20">
        <v>1432429.97</v>
      </c>
      <c r="E35" s="16">
        <v>645920</v>
      </c>
      <c r="F35" s="25">
        <f t="shared" si="0"/>
        <v>45.092605818628606</v>
      </c>
    </row>
    <row r="36" spans="2:6" ht="45.75" customHeight="1" thickBot="1" x14ac:dyDescent="0.3">
      <c r="B36" s="4" t="s">
        <v>51</v>
      </c>
      <c r="C36" s="9" t="s">
        <v>52</v>
      </c>
      <c r="D36" s="20"/>
      <c r="E36" s="16">
        <v>5652.08</v>
      </c>
      <c r="F36" s="25">
        <v>0</v>
      </c>
    </row>
    <row r="37" spans="2:6" ht="15.75" thickBot="1" x14ac:dyDescent="0.3">
      <c r="B37" s="26"/>
      <c r="C37" s="27" t="s">
        <v>53</v>
      </c>
      <c r="D37" s="28">
        <f>D27+D9+D20</f>
        <v>17601526.969999999</v>
      </c>
      <c r="E37" s="28">
        <f>E27+E9+E20</f>
        <v>11588419.939999999</v>
      </c>
      <c r="F37" s="29">
        <f t="shared" si="0"/>
        <v>65.837583067374069</v>
      </c>
    </row>
    <row r="38" spans="2:6" x14ac:dyDescent="0.25">
      <c r="B38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41" workbookViewId="0">
      <selection activeCell="D17" sqref="D17:E17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18.7109375" customWidth="1"/>
    <col min="6" max="6" width="19.85546875" customWidth="1"/>
  </cols>
  <sheetData>
    <row r="1" spans="1:6" ht="15.75" x14ac:dyDescent="0.25">
      <c r="B1" s="56" t="s">
        <v>111</v>
      </c>
      <c r="C1" s="56"/>
      <c r="D1" s="56"/>
      <c r="E1" s="56"/>
      <c r="F1" s="56"/>
    </row>
    <row r="2" spans="1:6" ht="21" customHeight="1" x14ac:dyDescent="0.25">
      <c r="A2" s="56" t="s">
        <v>128</v>
      </c>
      <c r="B2" s="56"/>
      <c r="C2" s="56"/>
      <c r="D2" s="56"/>
      <c r="E2" s="56"/>
      <c r="F2" s="56"/>
    </row>
    <row r="4" spans="1:6" ht="2.25" customHeight="1" thickBot="1" x14ac:dyDescent="0.3"/>
    <row r="5" spans="1:6" ht="51.75" customHeight="1" thickBot="1" x14ac:dyDescent="0.3">
      <c r="B5" s="30" t="s">
        <v>55</v>
      </c>
      <c r="C5" s="31" t="s">
        <v>56</v>
      </c>
      <c r="D5" s="32" t="s">
        <v>112</v>
      </c>
      <c r="E5" s="32" t="s">
        <v>113</v>
      </c>
      <c r="F5" s="32" t="s">
        <v>57</v>
      </c>
    </row>
    <row r="6" spans="1:6" ht="15.75" thickBot="1" x14ac:dyDescent="0.3">
      <c r="B6" s="33" t="s">
        <v>58</v>
      </c>
      <c r="C6" s="42" t="s">
        <v>89</v>
      </c>
      <c r="D6" s="47">
        <f>D7+D8+D9+D11+D10</f>
        <v>3723000</v>
      </c>
      <c r="E6" s="47">
        <f>E7+E8+E9+E11+E10</f>
        <v>2018827.27</v>
      </c>
      <c r="F6" s="46">
        <f>(E6/D6)*100</f>
        <v>54.225819769003493</v>
      </c>
    </row>
    <row r="7" spans="1:6" ht="36.75" customHeight="1" thickBot="1" x14ac:dyDescent="0.3">
      <c r="B7" s="34" t="s">
        <v>59</v>
      </c>
      <c r="C7" s="43" t="s">
        <v>90</v>
      </c>
      <c r="D7" s="48">
        <v>814300</v>
      </c>
      <c r="E7" s="48">
        <v>570755.22</v>
      </c>
      <c r="F7" s="46">
        <f t="shared" ref="F7:F43" si="0">(E7/D7)*100</f>
        <v>70.091516640058956</v>
      </c>
    </row>
    <row r="8" spans="1:6" ht="68.25" customHeight="1" thickBot="1" x14ac:dyDescent="0.3">
      <c r="B8" s="34" t="s">
        <v>60</v>
      </c>
      <c r="C8" s="43" t="s">
        <v>91</v>
      </c>
      <c r="D8" s="48">
        <v>2606176</v>
      </c>
      <c r="E8" s="48">
        <v>1380548.05</v>
      </c>
      <c r="F8" s="46">
        <f t="shared" si="0"/>
        <v>52.9721726391464</v>
      </c>
    </row>
    <row r="9" spans="1:6" ht="56.25" customHeight="1" thickBot="1" x14ac:dyDescent="0.3">
      <c r="B9" s="34" t="s">
        <v>61</v>
      </c>
      <c r="C9" s="43" t="s">
        <v>92</v>
      </c>
      <c r="D9" s="48">
        <v>67524</v>
      </c>
      <c r="E9" s="48">
        <v>67524</v>
      </c>
      <c r="F9" s="46">
        <f t="shared" si="0"/>
        <v>100</v>
      </c>
    </row>
    <row r="10" spans="1:6" ht="15.75" thickBot="1" x14ac:dyDescent="0.3">
      <c r="B10" s="34" t="s">
        <v>62</v>
      </c>
      <c r="C10" s="43" t="s">
        <v>93</v>
      </c>
      <c r="D10" s="48">
        <v>200000</v>
      </c>
      <c r="E10" s="48">
        <v>0</v>
      </c>
      <c r="F10" s="46">
        <f t="shared" si="0"/>
        <v>0</v>
      </c>
    </row>
    <row r="11" spans="1:6" ht="41.25" customHeight="1" thickBot="1" x14ac:dyDescent="0.3">
      <c r="B11" s="36" t="s">
        <v>63</v>
      </c>
      <c r="C11" s="44" t="s">
        <v>94</v>
      </c>
      <c r="D11" s="49">
        <v>35000</v>
      </c>
      <c r="E11" s="49">
        <v>0</v>
      </c>
      <c r="F11" s="46">
        <f t="shared" si="0"/>
        <v>0</v>
      </c>
    </row>
    <row r="12" spans="1:6" ht="33" customHeight="1" thickBot="1" x14ac:dyDescent="0.3">
      <c r="B12" s="33" t="s">
        <v>64</v>
      </c>
      <c r="C12" s="42" t="s">
        <v>95</v>
      </c>
      <c r="D12" s="47">
        <f>D13</f>
        <v>286200</v>
      </c>
      <c r="E12" s="47">
        <f>E13</f>
        <v>173127.2</v>
      </c>
      <c r="F12" s="46">
        <f t="shared" si="0"/>
        <v>60.491684136967159</v>
      </c>
    </row>
    <row r="13" spans="1:6" ht="43.5" customHeight="1" thickBot="1" x14ac:dyDescent="0.3">
      <c r="B13" s="34" t="s">
        <v>65</v>
      </c>
      <c r="C13" s="43" t="s">
        <v>96</v>
      </c>
      <c r="D13" s="48">
        <v>286200</v>
      </c>
      <c r="E13" s="48">
        <v>173127.2</v>
      </c>
      <c r="F13" s="46">
        <f t="shared" si="0"/>
        <v>60.491684136967159</v>
      </c>
    </row>
    <row r="14" spans="1:6" ht="59.25" customHeight="1" thickBot="1" x14ac:dyDescent="0.3">
      <c r="B14" s="37" t="s">
        <v>66</v>
      </c>
      <c r="C14" s="45" t="s">
        <v>97</v>
      </c>
      <c r="D14" s="50">
        <f>D15+D16</f>
        <v>31000</v>
      </c>
      <c r="E14" s="50">
        <f>E15+E16</f>
        <v>4525</v>
      </c>
      <c r="F14" s="46">
        <f t="shared" si="0"/>
        <v>14.596774193548386</v>
      </c>
    </row>
    <row r="15" spans="1:6" ht="68.25" customHeight="1" thickBot="1" x14ac:dyDescent="0.3">
      <c r="B15" s="37" t="s">
        <v>67</v>
      </c>
      <c r="C15" s="43" t="s">
        <v>114</v>
      </c>
      <c r="D15" s="48">
        <v>30000</v>
      </c>
      <c r="E15" s="48">
        <v>4525</v>
      </c>
      <c r="F15" s="46">
        <f t="shared" si="0"/>
        <v>15.083333333333334</v>
      </c>
    </row>
    <row r="16" spans="1:6" ht="39" customHeight="1" thickBot="1" x14ac:dyDescent="0.3">
      <c r="B16" s="37" t="s">
        <v>68</v>
      </c>
      <c r="C16" s="43" t="s">
        <v>98</v>
      </c>
      <c r="D16" s="48">
        <v>1000</v>
      </c>
      <c r="E16" s="48">
        <v>0</v>
      </c>
      <c r="F16" s="46">
        <v>0</v>
      </c>
    </row>
    <row r="17" spans="2:6" ht="36" customHeight="1" thickBot="1" x14ac:dyDescent="0.3">
      <c r="B17" s="37" t="s">
        <v>69</v>
      </c>
      <c r="C17" s="45" t="s">
        <v>99</v>
      </c>
      <c r="D17" s="50">
        <f>D18+D19+D22+D20+D21+D23</f>
        <v>3069726.97</v>
      </c>
      <c r="E17" s="50">
        <f>E18+E19+E22+E20+E21+E23</f>
        <v>1438509.66</v>
      </c>
      <c r="F17" s="46">
        <f t="shared" si="0"/>
        <v>46.861159772785911</v>
      </c>
    </row>
    <row r="18" spans="2:6" ht="54" customHeight="1" thickBot="1" x14ac:dyDescent="0.3">
      <c r="B18" s="34" t="s">
        <v>70</v>
      </c>
      <c r="C18" s="43" t="s">
        <v>100</v>
      </c>
      <c r="D18" s="48">
        <v>110000</v>
      </c>
      <c r="E18" s="48">
        <v>0</v>
      </c>
      <c r="F18" s="46">
        <f t="shared" si="0"/>
        <v>0</v>
      </c>
    </row>
    <row r="19" spans="2:6" ht="44.25" customHeight="1" thickBot="1" x14ac:dyDescent="0.3">
      <c r="B19" s="34" t="s">
        <v>71</v>
      </c>
      <c r="C19" s="43" t="s">
        <v>101</v>
      </c>
      <c r="D19" s="48">
        <v>1700064.34</v>
      </c>
      <c r="E19" s="48">
        <v>1212198</v>
      </c>
      <c r="F19" s="46">
        <f t="shared" si="0"/>
        <v>71.303066094545571</v>
      </c>
    </row>
    <row r="20" spans="2:6" ht="44.25" customHeight="1" thickBot="1" x14ac:dyDescent="0.3">
      <c r="B20" s="34" t="s">
        <v>116</v>
      </c>
      <c r="C20" s="43" t="s">
        <v>101</v>
      </c>
      <c r="D20" s="48">
        <v>613565.63</v>
      </c>
      <c r="E20" s="48">
        <v>33135.660000000003</v>
      </c>
      <c r="F20" s="46">
        <f t="shared" ref="F20:F21" si="1">(E20/D20)*100</f>
        <v>5.4005078478727704</v>
      </c>
    </row>
    <row r="21" spans="2:6" ht="44.25" customHeight="1" thickBot="1" x14ac:dyDescent="0.3">
      <c r="B21" s="34" t="s">
        <v>115</v>
      </c>
      <c r="C21" s="43" t="s">
        <v>101</v>
      </c>
      <c r="D21" s="48">
        <v>301097</v>
      </c>
      <c r="E21" s="48">
        <v>89676</v>
      </c>
      <c r="F21" s="46">
        <f t="shared" si="1"/>
        <v>29.78309315602613</v>
      </c>
    </row>
    <row r="22" spans="2:6" ht="45.75" customHeight="1" thickBot="1" x14ac:dyDescent="0.3">
      <c r="B22" s="34" t="s">
        <v>72</v>
      </c>
      <c r="C22" s="43" t="s">
        <v>102</v>
      </c>
      <c r="D22" s="48">
        <v>20000</v>
      </c>
      <c r="E22" s="48">
        <v>6000</v>
      </c>
      <c r="F22" s="46">
        <f t="shared" si="0"/>
        <v>30</v>
      </c>
    </row>
    <row r="23" spans="2:6" ht="45.75" customHeight="1" thickBot="1" x14ac:dyDescent="0.3">
      <c r="B23" s="34" t="s">
        <v>131</v>
      </c>
      <c r="C23" s="43" t="s">
        <v>102</v>
      </c>
      <c r="D23" s="48">
        <v>325000</v>
      </c>
      <c r="E23" s="48">
        <v>97500</v>
      </c>
      <c r="F23" s="46">
        <f t="shared" si="0"/>
        <v>30</v>
      </c>
    </row>
    <row r="24" spans="2:6" ht="45" customHeight="1" thickBot="1" x14ac:dyDescent="0.3">
      <c r="B24" s="37" t="s">
        <v>73</v>
      </c>
      <c r="C24" s="45" t="s">
        <v>103</v>
      </c>
      <c r="D24" s="50">
        <f>D25+D27+D28+D30+D26+D29</f>
        <v>6232200</v>
      </c>
      <c r="E24" s="50">
        <f>E25+E27+E28+E30+E26+E29</f>
        <v>3684840.05</v>
      </c>
      <c r="F24" s="46">
        <f t="shared" si="0"/>
        <v>59.12583116716408</v>
      </c>
    </row>
    <row r="25" spans="2:6" ht="75.75" customHeight="1" thickBot="1" x14ac:dyDescent="0.3">
      <c r="B25" s="34" t="s">
        <v>74</v>
      </c>
      <c r="C25" s="43" t="s">
        <v>104</v>
      </c>
      <c r="D25" s="48">
        <v>55000</v>
      </c>
      <c r="E25" s="48">
        <v>35913.760000000002</v>
      </c>
      <c r="F25" s="46">
        <f t="shared" si="0"/>
        <v>65.297745454545449</v>
      </c>
    </row>
    <row r="26" spans="2:6" ht="40.5" customHeight="1" thickBot="1" x14ac:dyDescent="0.3">
      <c r="B26" s="34" t="s">
        <v>117</v>
      </c>
      <c r="C26" s="43" t="s">
        <v>104</v>
      </c>
      <c r="D26" s="48">
        <v>78000</v>
      </c>
      <c r="E26" s="48">
        <v>78000</v>
      </c>
      <c r="F26" s="46">
        <f t="shared" ref="F26" si="2">(E26/D26)*100</f>
        <v>100</v>
      </c>
    </row>
    <row r="27" spans="2:6" ht="50.25" customHeight="1" thickBot="1" x14ac:dyDescent="0.3">
      <c r="B27" s="34" t="s">
        <v>75</v>
      </c>
      <c r="C27" s="43" t="s">
        <v>105</v>
      </c>
      <c r="D27" s="48">
        <v>2911700</v>
      </c>
      <c r="E27" s="48">
        <v>1250552.97</v>
      </c>
      <c r="F27" s="46">
        <f t="shared" si="0"/>
        <v>42.949238245698389</v>
      </c>
    </row>
    <row r="28" spans="2:6" ht="53.25" hidden="1" customHeight="1" thickBot="1" x14ac:dyDescent="0.3">
      <c r="B28" s="34" t="s">
        <v>76</v>
      </c>
      <c r="C28" s="43" t="s">
        <v>105</v>
      </c>
      <c r="D28" s="48"/>
      <c r="E28" s="48"/>
      <c r="F28" s="46" t="e">
        <f t="shared" si="0"/>
        <v>#DIV/0!</v>
      </c>
    </row>
    <row r="29" spans="2:6" ht="53.25" customHeight="1" thickBot="1" x14ac:dyDescent="0.3">
      <c r="B29" s="34" t="s">
        <v>118</v>
      </c>
      <c r="C29" s="43" t="s">
        <v>105</v>
      </c>
      <c r="D29" s="48">
        <v>10000</v>
      </c>
      <c r="E29" s="48">
        <v>0</v>
      </c>
      <c r="F29" s="46">
        <f t="shared" ref="F29" si="3">(E29/D29)*100</f>
        <v>0</v>
      </c>
    </row>
    <row r="30" spans="2:6" ht="53.25" customHeight="1" thickBot="1" x14ac:dyDescent="0.3">
      <c r="B30" s="34" t="s">
        <v>77</v>
      </c>
      <c r="C30" s="43" t="s">
        <v>106</v>
      </c>
      <c r="D30" s="48">
        <v>3177500</v>
      </c>
      <c r="E30" s="48">
        <v>2320373.3199999998</v>
      </c>
      <c r="F30" s="46">
        <f t="shared" si="0"/>
        <v>73.02512415420928</v>
      </c>
    </row>
    <row r="31" spans="2:6" ht="15.75" thickBot="1" x14ac:dyDescent="0.3">
      <c r="B31" s="37" t="s">
        <v>78</v>
      </c>
      <c r="C31" s="45" t="s">
        <v>107</v>
      </c>
      <c r="D31" s="50">
        <f>D32</f>
        <v>20000</v>
      </c>
      <c r="E31" s="50">
        <f>E32</f>
        <v>0</v>
      </c>
      <c r="F31" s="46">
        <f t="shared" si="0"/>
        <v>0</v>
      </c>
    </row>
    <row r="32" spans="2:6" ht="58.5" customHeight="1" thickBot="1" x14ac:dyDescent="0.3">
      <c r="B32" s="34" t="s">
        <v>79</v>
      </c>
      <c r="C32" s="43" t="s">
        <v>108</v>
      </c>
      <c r="D32" s="48">
        <v>20000</v>
      </c>
      <c r="E32" s="48">
        <v>0</v>
      </c>
      <c r="F32" s="46">
        <f t="shared" si="0"/>
        <v>0</v>
      </c>
    </row>
    <row r="33" spans="2:6" ht="44.25" customHeight="1" thickBot="1" x14ac:dyDescent="0.3">
      <c r="B33" s="37" t="s">
        <v>80</v>
      </c>
      <c r="C33" s="45" t="s">
        <v>109</v>
      </c>
      <c r="D33" s="50">
        <f>D34+D35+D36</f>
        <v>3563400</v>
      </c>
      <c r="E33" s="50">
        <f>E34+E35+E36</f>
        <v>2689991.66</v>
      </c>
      <c r="F33" s="46">
        <f t="shared" si="0"/>
        <v>75.489466801369488</v>
      </c>
    </row>
    <row r="34" spans="2:6" ht="51.75" customHeight="1" thickBot="1" x14ac:dyDescent="0.3">
      <c r="B34" s="34" t="s">
        <v>81</v>
      </c>
      <c r="C34" s="43" t="s">
        <v>110</v>
      </c>
      <c r="D34" s="48">
        <v>2844600</v>
      </c>
      <c r="E34" s="48">
        <v>2197253.4</v>
      </c>
      <c r="F34" s="46">
        <f t="shared" si="0"/>
        <v>77.242965619067704</v>
      </c>
    </row>
    <row r="35" spans="2:6" ht="56.25" customHeight="1" thickBot="1" x14ac:dyDescent="0.3">
      <c r="B35" s="34" t="s">
        <v>82</v>
      </c>
      <c r="C35" s="43" t="s">
        <v>110</v>
      </c>
      <c r="D35" s="48">
        <v>707800</v>
      </c>
      <c r="E35" s="48">
        <v>486663.26</v>
      </c>
      <c r="F35" s="46">
        <f t="shared" si="0"/>
        <v>68.757171517377785</v>
      </c>
    </row>
    <row r="36" spans="2:6" ht="50.25" customHeight="1" thickBot="1" x14ac:dyDescent="0.3">
      <c r="B36" s="34" t="s">
        <v>83</v>
      </c>
      <c r="C36" s="43" t="s">
        <v>110</v>
      </c>
      <c r="D36" s="48">
        <v>11000</v>
      </c>
      <c r="E36" s="48">
        <v>6075</v>
      </c>
      <c r="F36" s="46">
        <f t="shared" si="0"/>
        <v>55.227272727272727</v>
      </c>
    </row>
    <row r="37" spans="2:6" ht="44.25" customHeight="1" thickBot="1" x14ac:dyDescent="0.3">
      <c r="B37" s="30" t="s">
        <v>84</v>
      </c>
      <c r="C37" s="41">
        <v>1001</v>
      </c>
      <c r="D37" s="51">
        <f>D38</f>
        <v>6000</v>
      </c>
      <c r="E37" s="51">
        <f>E38</f>
        <v>4500</v>
      </c>
      <c r="F37" s="46">
        <f t="shared" si="0"/>
        <v>75</v>
      </c>
    </row>
    <row r="38" spans="2:6" ht="35.25" customHeight="1" thickBot="1" x14ac:dyDescent="0.3">
      <c r="B38" s="52" t="s">
        <v>85</v>
      </c>
      <c r="C38" s="53">
        <v>1001</v>
      </c>
      <c r="D38" s="54">
        <v>6000</v>
      </c>
      <c r="E38" s="54">
        <v>4500</v>
      </c>
      <c r="F38" s="46">
        <f t="shared" si="0"/>
        <v>75</v>
      </c>
    </row>
    <row r="39" spans="2:6" ht="33" customHeight="1" thickBot="1" x14ac:dyDescent="0.3">
      <c r="B39" s="37" t="s">
        <v>86</v>
      </c>
      <c r="C39" s="38">
        <v>1100</v>
      </c>
      <c r="D39" s="50">
        <f>D40+D41+D42</f>
        <v>970000</v>
      </c>
      <c r="E39" s="50">
        <f>E40+E41+E42</f>
        <v>421600</v>
      </c>
      <c r="F39" s="46">
        <f t="shared" si="0"/>
        <v>43.463917525773191</v>
      </c>
    </row>
    <row r="40" spans="2:6" ht="43.5" customHeight="1" thickBot="1" x14ac:dyDescent="0.3">
      <c r="B40" s="37" t="s">
        <v>87</v>
      </c>
      <c r="C40" s="35">
        <v>1101</v>
      </c>
      <c r="D40" s="48">
        <v>30000</v>
      </c>
      <c r="E40" s="48">
        <v>6600</v>
      </c>
      <c r="F40" s="46">
        <f t="shared" si="0"/>
        <v>22</v>
      </c>
    </row>
    <row r="41" spans="2:6" ht="63" customHeight="1" thickBot="1" x14ac:dyDescent="0.3">
      <c r="B41" s="37" t="s">
        <v>129</v>
      </c>
      <c r="C41" s="35">
        <v>1101</v>
      </c>
      <c r="D41" s="48">
        <v>95000</v>
      </c>
      <c r="E41" s="48">
        <v>95000</v>
      </c>
      <c r="F41" s="46">
        <f t="shared" si="0"/>
        <v>100</v>
      </c>
    </row>
    <row r="42" spans="2:6" ht="55.5" customHeight="1" thickBot="1" x14ac:dyDescent="0.3">
      <c r="B42" s="37" t="s">
        <v>130</v>
      </c>
      <c r="C42" s="35">
        <v>1101</v>
      </c>
      <c r="D42" s="48">
        <v>845000</v>
      </c>
      <c r="E42" s="48">
        <v>320000</v>
      </c>
      <c r="F42" s="46">
        <f t="shared" si="0"/>
        <v>37.869822485207102</v>
      </c>
    </row>
    <row r="43" spans="2:6" ht="15.75" thickBot="1" x14ac:dyDescent="0.3">
      <c r="B43" s="37" t="s">
        <v>88</v>
      </c>
      <c r="C43" s="39"/>
      <c r="D43" s="50">
        <f>D39+D37+D33+D31+D24+D17+D14+D12+D6</f>
        <v>17901526.969999999</v>
      </c>
      <c r="E43" s="50">
        <f>E39+E37+E33+E31+E24+E17+E14+E12+E6</f>
        <v>10435920.84</v>
      </c>
      <c r="F43" s="46">
        <f t="shared" si="0"/>
        <v>58.296260746297669</v>
      </c>
    </row>
    <row r="44" spans="2:6" x14ac:dyDescent="0.25">
      <c r="B44" s="40"/>
    </row>
    <row r="45" spans="2:6" x14ac:dyDescent="0.25">
      <c r="B45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2021-12-28T05:42:46Z</dcterms:modified>
</cp:coreProperties>
</file>