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6" i="2" l="1"/>
  <c r="D36" i="2"/>
  <c r="E41" i="2"/>
  <c r="F10" i="2"/>
  <c r="D33" i="1"/>
  <c r="E28" i="1"/>
  <c r="E20" i="1"/>
  <c r="D20" i="1"/>
  <c r="D21" i="1"/>
  <c r="D24" i="1"/>
  <c r="E25" i="2" l="1"/>
  <c r="D25" i="2"/>
  <c r="F27" i="2"/>
  <c r="E21" i="1" l="1"/>
  <c r="F31" i="2" l="1"/>
  <c r="D12" i="1"/>
  <c r="D16" i="1"/>
  <c r="D14" i="1"/>
  <c r="D10" i="1"/>
  <c r="D9" i="1" l="1"/>
  <c r="E24" i="1"/>
  <c r="D43" i="2"/>
  <c r="E18" i="2" l="1"/>
  <c r="D18" i="2"/>
  <c r="F24" i="2"/>
  <c r="E43" i="2"/>
  <c r="F46" i="2"/>
  <c r="F45" i="2"/>
  <c r="F40" i="1"/>
  <c r="F41" i="1"/>
  <c r="E31" i="1"/>
  <c r="D31" i="1"/>
  <c r="F32" i="1"/>
  <c r="F31" i="1" l="1"/>
  <c r="E14" i="1"/>
  <c r="E12" i="1"/>
  <c r="E35" i="1"/>
  <c r="E33" i="1" s="1"/>
  <c r="D35" i="1"/>
  <c r="E16" i="1"/>
  <c r="E10" i="1"/>
  <c r="F32" i="2"/>
  <c r="F28" i="2"/>
  <c r="F22" i="2"/>
  <c r="F21" i="2"/>
  <c r="D43" i="1" l="1"/>
  <c r="E9" i="1"/>
  <c r="E43" i="1" s="1"/>
  <c r="E6" i="2"/>
  <c r="F42" i="2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6" i="2"/>
  <c r="E34" i="2"/>
  <c r="D34" i="2"/>
  <c r="F25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3" i="1"/>
  <c r="F34" i="1"/>
  <c r="F35" i="1"/>
  <c r="F36" i="1"/>
  <c r="F37" i="1"/>
  <c r="F38" i="1"/>
  <c r="F41" i="2" l="1"/>
  <c r="F34" i="2"/>
  <c r="D48" i="2"/>
  <c r="F43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<sst xmlns="http://schemas.openxmlformats.org/spreadsheetml/2006/main" count="161" uniqueCount="147">
  <si>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</si>
  <si>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</si>
  <si>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</si>
  <si>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</si>
  <si>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</si>
  <si>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</si>
  <si>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</si>
  <si>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</si>
  <si>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</si>
  <si>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</si>
  <si>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</si>
  <si>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</si>
  <si>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</si>
  <si>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</si>
  <si>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</si>
  <si>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</si>
  <si>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</si>
  <si>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</si>
  <si>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</si>
  <si>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</si>
  <si>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</si>
  <si>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</si>
  <si>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</si>
  <si>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</si>
  <si>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</si>
  <si>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</si>
  <si>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</si>
  <si>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</si>
  <si>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</si>
  <si>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</si>
  <si>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</si>
  <si>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</si>
  <si>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</si>
  <si>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</si>
  <si>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</si>
  <si>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</si>
  <si>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</si>
  <si>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</si>
  <si>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</si>
  <si>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</si>
  <si>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</si>
  <si>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</si>
  <si>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</si>
  <si>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</si>
  <si>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</si>
  <si>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</si>
  <si>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</si>
  <si>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</si>
  <si>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</si>
  <si>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</si>
  <si>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</si>
  <si>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</si>
  <si>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</si>
  <si>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</si>
  <si>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</si>
  <si>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</si>
  <si>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</si>
  <si>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</si>
  <si>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</si>
  <si>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</si>
  <si>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</si>
  <si>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</si>
  <si>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</si>
  <si>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</si>
  <si>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</si>
  <si>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</si>
  <si>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</si>
  <si>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</si>
  <si>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</si>
  <si>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</si>
  <si>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</si>
  <si>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</si>
  <si>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</si>
  <si>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</si>
  <si>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</si>
  <si>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</si>
  <si>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</si>
  <si>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</si>
  <si>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</si>
  <si>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</si>
  <si>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</si>
  <si>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</si>
  <si>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</si>
  <si>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</si>
  <si>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</si>
  <si>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</si>
  <si>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</si>
  <si>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</si>
  <si>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</si>
  <si>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</si>
  <si>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</si>
  <si>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</si>
  <si>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</si>
  <si>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</si>
  <si>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</si>
  <si>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</si>
  <si>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</si>
  <si>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</si>
  <si>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</si>
  <si>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</si>
  <si>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</si>
  <si>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</si>
  <si>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</si>
  <si>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</si>
  <si>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</si>
  <si>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</si>
  <si>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</si>
  <si>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</si>
  <si>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</si>
  <si>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</si>
  <si>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</si>
  <si>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</si>
  <si>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</si>
  <si>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</si>
  <si>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</si>
  <si>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</si>
  <si>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</si>
  <si>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</si>
  <si>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</si>
  <si>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</si>
  <si>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</si>
  <si>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</si>
  <si>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</si>
  <si>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</si>
  <si>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</si>
  <si>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</si>
  <si>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</si>
  <si>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</si>
  <si>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</si>
  <si>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</si>
  <si>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</si>
  <si>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</si>
  <si>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</si>
  <si>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</si>
  <si>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</si>
  <si>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</si>
  <si>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МП "Развитие физической культуры и спорта в сельском поселении" на 2023-2025 год</t>
  </si>
  <si>
    <t>Предоставление услуг в сфере капитального строительства и жилищно-коммунального хозяйства</t>
  </si>
  <si>
    <r>
      <t>за 1 квартал 2024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</si>
  <si>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01.04.2024</t>
  </si>
  <si>
    <t>Сведения об исполнении бюджета Качалинского сельского поселения Иловлинского муниципального района за 1 квартал 2024 года</t>
  </si>
  <si>
    <t>функциональной классификации расходов за 1 квартал 2024 года.</t>
  </si>
  <si>
    <t>План 2024 год</t>
  </si>
  <si>
    <t>Исполнено на 01.04.2024 г</t>
  </si>
  <si>
    <t>0107</t>
  </si>
  <si>
    <t>Обеспечение проведения выборов и референдумов</t>
  </si>
  <si>
    <t xml:space="preserve">Мероприятия по обеспечению сохранения, использования и популяризации объектов культурного наследия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</si>
</sst>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activeCell="D15" sqref="D15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140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7" t="s">
        <v>54</v>
      </c>
      <c r="B5" s="57"/>
      <c r="C5" s="57"/>
      <c r="D5" s="57"/>
      <c r="E5" s="57"/>
      <c r="F5" s="57"/>
    </row>
    <row r="6" spans="1:7" ht="15.75" x14ac:dyDescent="0.25">
      <c r="B6" s="57" t="s">
        <v>138</v>
      </c>
      <c r="C6" s="57"/>
      <c r="D6" s="57"/>
      <c r="E6" s="57"/>
      <c r="F6" s="57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139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10469100</v>
      </c>
      <c r="E9" s="16">
        <f>E10+E12+E14+E16+E19</f>
        <v>1803600.7100000002</v>
      </c>
      <c r="F9" s="25">
        <f>(E9/D9)*100</f>
        <v>17.227848716699622</v>
      </c>
    </row>
    <row r="10" spans="1:7" ht="15.75" thickBot="1" x14ac:dyDescent="0.3">
      <c r="B10" s="4" t="s">
        <v>6</v>
      </c>
      <c r="C10" s="6" t="s">
        <v>7</v>
      </c>
      <c r="D10" s="17">
        <f>D11</f>
        <v>7000000</v>
      </c>
      <c r="E10" s="16">
        <f>E11</f>
        <v>958435.67</v>
      </c>
      <c r="F10" s="25">
        <f t="shared" ref="F10:F43" si="0">(E10/D10)*100</f>
        <v>13.691938142857143</v>
      </c>
    </row>
    <row r="11" spans="1:7" ht="15.75" thickBot="1" x14ac:dyDescent="0.3">
      <c r="B11" s="7" t="s">
        <v>8</v>
      </c>
      <c r="C11" s="8" t="s">
        <v>9</v>
      </c>
      <c r="D11" s="18">
        <v>7000000</v>
      </c>
      <c r="E11" s="19">
        <v>958435.67</v>
      </c>
      <c r="F11" s="25">
        <f t="shared" si="0"/>
        <v>13.691938142857143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1189500</v>
      </c>
      <c r="E12" s="16">
        <f>E13</f>
        <v>302496.71999999997</v>
      </c>
      <c r="F12" s="25">
        <f t="shared" si="0"/>
        <v>25.430577553593949</v>
      </c>
    </row>
    <row r="13" spans="1:7" ht="15.75" thickBot="1" x14ac:dyDescent="0.3">
      <c r="B13" s="7" t="s">
        <v>12</v>
      </c>
      <c r="C13" s="8" t="s">
        <v>13</v>
      </c>
      <c r="D13" s="18">
        <v>1189500</v>
      </c>
      <c r="E13" s="19">
        <v>302496.71999999997</v>
      </c>
      <c r="F13" s="25">
        <f t="shared" si="0"/>
        <v>25.430577553593949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41483</v>
      </c>
      <c r="F14" s="25">
        <f t="shared" si="0"/>
        <v>52.114321608040207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41483</v>
      </c>
      <c r="F15" s="25">
        <f t="shared" si="0"/>
        <v>52.114321608040207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2200000</v>
      </c>
      <c r="E16" s="20">
        <f>E17+E18</f>
        <v>501185.32</v>
      </c>
      <c r="F16" s="25">
        <f t="shared" si="0"/>
        <v>22.781150909090908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27665.9</v>
      </c>
      <c r="F17" s="25">
        <f t="shared" si="0"/>
        <v>13.83295</v>
      </c>
    </row>
    <row r="18" spans="2:6" ht="15.75" thickBot="1" x14ac:dyDescent="0.3">
      <c r="B18" s="7" t="s">
        <v>22</v>
      </c>
      <c r="C18" s="8" t="s">
        <v>23</v>
      </c>
      <c r="D18" s="18">
        <v>2000000</v>
      </c>
      <c r="E18" s="19">
        <v>473519.42</v>
      </c>
      <c r="F18" s="25">
        <f t="shared" si="0"/>
        <v>23.675970999999997</v>
      </c>
    </row>
    <row r="19" spans="2:6" ht="15.75" thickBot="1" x14ac:dyDescent="0.3">
      <c r="B19" s="4" t="s">
        <v>24</v>
      </c>
      <c r="C19" s="5" t="s">
        <v>25</v>
      </c>
      <c r="D19" s="20">
        <v>0</v>
      </c>
      <c r="E19" s="16">
        <v>0</v>
      </c>
      <c r="F19" s="25" t="e">
        <f t="shared" si="0"/>
        <v>#DIV/0!</v>
      </c>
    </row>
    <row r="20" spans="2:6" ht="15.75" thickBot="1" x14ac:dyDescent="0.3">
      <c r="B20" s="4"/>
      <c r="C20" s="5" t="s">
        <v>26</v>
      </c>
      <c r="D20" s="20">
        <f>D21+D31+D24</f>
        <v>283480</v>
      </c>
      <c r="E20" s="20">
        <f>E21+E31+E24+E28</f>
        <v>82897.37</v>
      </c>
      <c r="F20" s="25">
        <f t="shared" si="0"/>
        <v>29.242757866516158</v>
      </c>
    </row>
    <row r="21" spans="2:6" ht="34.5" customHeight="1" thickBot="1" x14ac:dyDescent="0.3">
      <c r="B21" s="4" t="s">
        <v>27</v>
      </c>
      <c r="C21" s="9" t="s">
        <v>28</v>
      </c>
      <c r="D21" s="20">
        <f>D23+D22</f>
        <v>277480</v>
      </c>
      <c r="E21" s="20">
        <f>E23+E22</f>
        <v>56680</v>
      </c>
      <c r="F21" s="25">
        <f t="shared" si="0"/>
        <v>20.426697419633847</v>
      </c>
    </row>
    <row r="22" spans="2:6" ht="41.25" customHeight="1" thickBot="1" x14ac:dyDescent="0.3">
      <c r="B22" s="7" t="s">
        <v>134</v>
      </c>
      <c r="C22" s="10" t="s">
        <v>135</v>
      </c>
      <c r="D22" s="18">
        <v>12000</v>
      </c>
      <c r="E22" s="18"/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265480</v>
      </c>
      <c r="E23" s="19">
        <v>56680</v>
      </c>
      <c r="F23" s="25">
        <f t="shared" si="0"/>
        <v>21.350007533524181</v>
      </c>
    </row>
    <row r="24" spans="2:6" ht="42.75" customHeight="1" thickBot="1" x14ac:dyDescent="0.3">
      <c r="B24" s="4" t="s">
        <v>121</v>
      </c>
      <c r="C24" s="9" t="s">
        <v>119</v>
      </c>
      <c r="D24" s="20">
        <f>D25</f>
        <v>6000</v>
      </c>
      <c r="E24" s="16">
        <f>E25</f>
        <v>4288.3599999999997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>
        <v>6000</v>
      </c>
      <c r="E25" s="19">
        <v>4288.3599999999997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/>
      <c r="E28" s="16">
        <f>E29</f>
        <v>21929.01</v>
      </c>
      <c r="F28" s="25"/>
    </row>
    <row r="29" spans="2:6" ht="41.25" customHeight="1" thickBot="1" x14ac:dyDescent="0.3">
      <c r="B29" s="7" t="s">
        <v>126</v>
      </c>
      <c r="C29" s="10" t="s">
        <v>125</v>
      </c>
      <c r="D29" s="18"/>
      <c r="E29" s="19">
        <v>21929.01</v>
      </c>
      <c r="F29" s="56"/>
    </row>
    <row r="30" spans="2:6" ht="40.5" customHeight="1" thickBot="1" x14ac:dyDescent="0.3">
      <c r="B30" s="7" t="s">
        <v>124</v>
      </c>
      <c r="C30" s="10" t="s">
        <v>122</v>
      </c>
      <c r="D30" s="18"/>
      <c r="E30" s="19">
        <v>0</v>
      </c>
      <c r="F30" s="25"/>
    </row>
    <row r="31" spans="2:6" ht="26.25" hidden="1" customHeight="1" thickBot="1" x14ac:dyDescent="0.3">
      <c r="B31" s="4" t="s">
        <v>112</v>
      </c>
      <c r="C31" s="9" t="s">
        <v>113</v>
      </c>
      <c r="D31" s="20">
        <f>D32</f>
        <v>0</v>
      </c>
      <c r="E31" s="16">
        <f>E32</f>
        <v>0</v>
      </c>
      <c r="F31" s="25" t="e">
        <f t="shared" si="0"/>
        <v>#DIV/0!</v>
      </c>
    </row>
    <row r="32" spans="2:6" ht="19.5" hidden="1" customHeight="1" thickBot="1" x14ac:dyDescent="0.3">
      <c r="B32" s="7" t="s">
        <v>111</v>
      </c>
      <c r="C32" s="10" t="s">
        <v>114</v>
      </c>
      <c r="D32" s="18">
        <v>0</v>
      </c>
      <c r="E32" s="19">
        <v>0</v>
      </c>
      <c r="F32" s="25" t="e">
        <f t="shared" si="0"/>
        <v>#DIV/0!</v>
      </c>
    </row>
    <row r="33" spans="2:6" ht="23.25" customHeight="1" thickBot="1" x14ac:dyDescent="0.3">
      <c r="B33" s="4" t="s">
        <v>35</v>
      </c>
      <c r="C33" s="9" t="s">
        <v>36</v>
      </c>
      <c r="D33" s="20">
        <f>D34+D35+D38+D40+D41+D42</f>
        <v>8982361.8900000006</v>
      </c>
      <c r="E33" s="20">
        <f>E34+E35+E38+E40+E41+E42</f>
        <v>1419802.65</v>
      </c>
      <c r="F33" s="25">
        <f t="shared" si="0"/>
        <v>15.806562543206548</v>
      </c>
    </row>
    <row r="34" spans="2:6" ht="33" customHeight="1" thickBot="1" x14ac:dyDescent="0.3">
      <c r="B34" s="4" t="s">
        <v>37</v>
      </c>
      <c r="C34" s="9" t="s">
        <v>38</v>
      </c>
      <c r="D34" s="20">
        <v>5306000</v>
      </c>
      <c r="E34" s="16">
        <v>1326500</v>
      </c>
      <c r="F34" s="25">
        <f t="shared" si="0"/>
        <v>25</v>
      </c>
    </row>
    <row r="35" spans="2:6" ht="27" customHeight="1" thickBot="1" x14ac:dyDescent="0.3">
      <c r="B35" s="4" t="s">
        <v>39</v>
      </c>
      <c r="C35" s="9" t="s">
        <v>40</v>
      </c>
      <c r="D35" s="21">
        <f>D36+D37</f>
        <v>446100</v>
      </c>
      <c r="E35" s="21">
        <f>E36+E37</f>
        <v>80802.64</v>
      </c>
      <c r="F35" s="25">
        <f t="shared" si="0"/>
        <v>18.113122618247029</v>
      </c>
    </row>
    <row r="36" spans="2:6" ht="51" customHeight="1" thickBot="1" x14ac:dyDescent="0.3">
      <c r="B36" s="7" t="s">
        <v>41</v>
      </c>
      <c r="C36" s="10" t="s">
        <v>42</v>
      </c>
      <c r="D36" s="22">
        <v>435500</v>
      </c>
      <c r="E36" s="23">
        <v>78152.639999999999</v>
      </c>
      <c r="F36" s="25">
        <f t="shared" si="0"/>
        <v>17.945497129735934</v>
      </c>
    </row>
    <row r="37" spans="2:6" ht="42" customHeight="1" thickBot="1" x14ac:dyDescent="0.3">
      <c r="B37" s="7" t="s">
        <v>43</v>
      </c>
      <c r="C37" s="10" t="s">
        <v>44</v>
      </c>
      <c r="D37" s="18">
        <v>10600</v>
      </c>
      <c r="E37" s="24">
        <v>2650</v>
      </c>
      <c r="F37" s="25">
        <f t="shared" si="0"/>
        <v>25</v>
      </c>
    </row>
    <row r="38" spans="2:6" ht="43.5" hidden="1" customHeight="1" thickBot="1" x14ac:dyDescent="0.3">
      <c r="B38" s="4" t="s">
        <v>45</v>
      </c>
      <c r="C38" s="9" t="s">
        <v>46</v>
      </c>
      <c r="D38" s="20">
        <v>0</v>
      </c>
      <c r="E38" s="16">
        <v>0</v>
      </c>
      <c r="F38" s="25" t="e">
        <f t="shared" si="0"/>
        <v>#DIV/0!</v>
      </c>
    </row>
    <row r="39" spans="2:6" ht="41.25" hidden="1" customHeight="1" thickBot="1" x14ac:dyDescent="0.3">
      <c r="B39" s="4" t="s">
        <v>47</v>
      </c>
      <c r="C39" s="9" t="s">
        <v>48</v>
      </c>
      <c r="D39" s="20"/>
      <c r="E39" s="16"/>
      <c r="F39" s="25"/>
    </row>
    <row r="40" spans="2:6" ht="51" customHeight="1" thickBot="1" x14ac:dyDescent="0.3">
      <c r="B40" s="4" t="s">
        <v>49</v>
      </c>
      <c r="C40" s="9" t="s">
        <v>50</v>
      </c>
      <c r="D40" s="20"/>
      <c r="E40" s="16"/>
      <c r="F40" s="25" t="e">
        <f t="shared" si="0"/>
        <v>#DIV/0!</v>
      </c>
    </row>
    <row r="41" spans="2:6" ht="51" customHeight="1" thickBot="1" x14ac:dyDescent="0.3">
      <c r="B41" s="4" t="s">
        <v>109</v>
      </c>
      <c r="C41" s="9" t="s">
        <v>110</v>
      </c>
      <c r="D41" s="20">
        <v>3230261.89</v>
      </c>
      <c r="E41" s="16">
        <v>12500.01</v>
      </c>
      <c r="F41" s="25">
        <f t="shared" si="0"/>
        <v>0.38696583824044062</v>
      </c>
    </row>
    <row r="42" spans="2:6" ht="45.75" customHeight="1" thickBot="1" x14ac:dyDescent="0.3">
      <c r="B42" s="4" t="s">
        <v>51</v>
      </c>
      <c r="C42" s="9" t="s">
        <v>52</v>
      </c>
      <c r="D42" s="20"/>
      <c r="E42" s="16">
        <v>0</v>
      </c>
      <c r="F42" s="25">
        <v>0</v>
      </c>
    </row>
    <row r="43" spans="2:6" ht="15.75" thickBot="1" x14ac:dyDescent="0.3">
      <c r="B43" s="26"/>
      <c r="C43" s="27" t="s">
        <v>53</v>
      </c>
      <c r="D43" s="28">
        <f>D33+D9+D20</f>
        <v>19734941.890000001</v>
      </c>
      <c r="E43" s="28">
        <f>E33+E9+E20</f>
        <v>3306300.7300000004</v>
      </c>
      <c r="F43" s="29">
        <f t="shared" si="0"/>
        <v>16.753536688523791</v>
      </c>
    </row>
    <row r="44" spans="2:6" x14ac:dyDescent="0.25">
      <c r="B44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1" workbookViewId="0">
      <selection activeCell="J13" sqref="J13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8" t="s">
        <v>104</v>
      </c>
      <c r="C1" s="58"/>
      <c r="D1" s="58"/>
      <c r="E1" s="58"/>
      <c r="F1" s="58"/>
    </row>
    <row r="2" spans="1:6" ht="21" customHeight="1" x14ac:dyDescent="0.25">
      <c r="A2" s="58" t="s">
        <v>141</v>
      </c>
      <c r="B2" s="58"/>
      <c r="C2" s="58"/>
      <c r="D2" s="58"/>
      <c r="E2" s="58"/>
      <c r="F2" s="58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142</v>
      </c>
      <c r="E5" s="32" t="s">
        <v>143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4666251</v>
      </c>
      <c r="E6" s="47">
        <f>E7+E8+E9+E12+E11</f>
        <v>877482.88</v>
      </c>
      <c r="F6" s="46">
        <f>(E6/D6)*100</f>
        <v>18.804879548914109</v>
      </c>
    </row>
    <row r="7" spans="1:6" ht="36.75" customHeight="1" thickBot="1" x14ac:dyDescent="0.3">
      <c r="B7" s="34" t="s">
        <v>59</v>
      </c>
      <c r="C7" s="43" t="s">
        <v>83</v>
      </c>
      <c r="D7" s="48">
        <v>937400</v>
      </c>
      <c r="E7" s="48">
        <v>175336.4</v>
      </c>
      <c r="F7" s="46">
        <f t="shared" ref="F7:F48" si="0">(E7/D7)*100</f>
        <v>18.704544484745039</v>
      </c>
    </row>
    <row r="8" spans="1:6" ht="68.25" customHeight="1" thickBot="1" x14ac:dyDescent="0.3">
      <c r="B8" s="34" t="s">
        <v>60</v>
      </c>
      <c r="C8" s="43" t="s">
        <v>84</v>
      </c>
      <c r="D8" s="48">
        <v>3296402</v>
      </c>
      <c r="E8" s="48">
        <v>677784.23</v>
      </c>
      <c r="F8" s="46">
        <f t="shared" si="0"/>
        <v>20.561334145532008</v>
      </c>
    </row>
    <row r="9" spans="1:6" ht="56.25" customHeight="1" thickBot="1" x14ac:dyDescent="0.3">
      <c r="B9" s="34" t="s">
        <v>61</v>
      </c>
      <c r="C9" s="43" t="s">
        <v>85</v>
      </c>
      <c r="D9" s="48">
        <v>98449</v>
      </c>
      <c r="E9" s="48">
        <v>24362.25</v>
      </c>
      <c r="F9" s="46">
        <f t="shared" si="0"/>
        <v>24.746061412507999</v>
      </c>
    </row>
    <row r="10" spans="1:6" ht="56.25" customHeight="1" thickBot="1" x14ac:dyDescent="0.3">
      <c r="B10" s="34" t="s">
        <v>145</v>
      </c>
      <c r="C10" s="43" t="s">
        <v>144</v>
      </c>
      <c r="D10" s="48">
        <v>219000</v>
      </c>
      <c r="E10" s="48">
        <v>0</v>
      </c>
      <c r="F10" s="46">
        <f t="shared" si="0"/>
        <v>0</v>
      </c>
    </row>
    <row r="11" spans="1:6" ht="15.75" thickBot="1" x14ac:dyDescent="0.3">
      <c r="B11" s="34" t="s">
        <v>62</v>
      </c>
      <c r="C11" s="43" t="s">
        <v>86</v>
      </c>
      <c r="D11" s="48">
        <v>100000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63</v>
      </c>
      <c r="C12" s="44" t="s">
        <v>87</v>
      </c>
      <c r="D12" s="49">
        <v>15000</v>
      </c>
      <c r="E12" s="49">
        <v>0</v>
      </c>
      <c r="F12" s="46">
        <f t="shared" si="0"/>
        <v>0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435500</v>
      </c>
      <c r="E13" s="47">
        <f>E14</f>
        <v>78152.639999999999</v>
      </c>
      <c r="F13" s="46">
        <f t="shared" si="0"/>
        <v>17.945497129735934</v>
      </c>
    </row>
    <row r="14" spans="1:6" ht="43.5" customHeight="1" thickBot="1" x14ac:dyDescent="0.3">
      <c r="B14" s="34" t="s">
        <v>65</v>
      </c>
      <c r="C14" s="43" t="s">
        <v>89</v>
      </c>
      <c r="D14" s="48">
        <v>435500</v>
      </c>
      <c r="E14" s="48">
        <v>78152.639999999999</v>
      </c>
      <c r="F14" s="46">
        <f t="shared" si="0"/>
        <v>17.945497129735934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12500</v>
      </c>
      <c r="E15" s="50">
        <f>E16+E17</f>
        <v>0</v>
      </c>
      <c r="F15" s="46">
        <f t="shared" si="0"/>
        <v>0</v>
      </c>
    </row>
    <row r="16" spans="1:6" ht="68.25" customHeight="1" thickBot="1" x14ac:dyDescent="0.3">
      <c r="B16" s="37" t="s">
        <v>127</v>
      </c>
      <c r="C16" s="43" t="s">
        <v>105</v>
      </c>
      <c r="D16" s="48">
        <v>11500</v>
      </c>
      <c r="E16" s="48">
        <v>0</v>
      </c>
      <c r="F16" s="46">
        <f t="shared" si="0"/>
        <v>0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4231000</v>
      </c>
      <c r="E18" s="50">
        <f>E19+E20+E23+E21+E22+E24</f>
        <v>199581.43</v>
      </c>
      <c r="F18" s="46">
        <f t="shared" si="0"/>
        <v>4.7171219569841645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44.25" customHeight="1" thickBot="1" x14ac:dyDescent="0.3">
      <c r="B20" s="34" t="s">
        <v>70</v>
      </c>
      <c r="C20" s="43" t="s">
        <v>94</v>
      </c>
      <c r="D20" s="48">
        <v>1200000</v>
      </c>
      <c r="E20" s="48">
        <v>199581.43</v>
      </c>
      <c r="F20" s="46">
        <f t="shared" si="0"/>
        <v>16.631785833333332</v>
      </c>
    </row>
    <row r="21" spans="2:8" ht="44.25" customHeight="1" thickBot="1" x14ac:dyDescent="0.3">
      <c r="B21" s="34" t="s">
        <v>107</v>
      </c>
      <c r="C21" s="43" t="s">
        <v>94</v>
      </c>
      <c r="D21" s="48">
        <v>1037678</v>
      </c>
      <c r="E21" s="48">
        <v>0</v>
      </c>
      <c r="F21" s="46">
        <f t="shared" ref="F21:F22" si="1">(E21/D21)*100</f>
        <v>0</v>
      </c>
    </row>
    <row r="22" spans="2:8" ht="44.25" customHeight="1" thickBot="1" x14ac:dyDescent="0.3">
      <c r="B22" s="34" t="s">
        <v>106</v>
      </c>
      <c r="C22" s="43" t="s">
        <v>94</v>
      </c>
      <c r="D22" s="48">
        <v>1993322</v>
      </c>
      <c r="E22" s="48">
        <v>0</v>
      </c>
      <c r="F22" s="46">
        <f t="shared" si="1"/>
        <v>0</v>
      </c>
    </row>
    <row r="23" spans="2:8" ht="45.75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.75" customHeight="1" thickBot="1" x14ac:dyDescent="0.3">
      <c r="B24" s="34" t="s">
        <v>117</v>
      </c>
      <c r="C24" s="43" t="s">
        <v>95</v>
      </c>
      <c r="D24" s="48">
        <v>0</v>
      </c>
      <c r="E24" s="48">
        <v>0</v>
      </c>
      <c r="F24" s="46" t="e">
        <f t="shared" si="0"/>
        <v>#DIV/0!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6558335.3399999999</v>
      </c>
      <c r="E25" s="50">
        <f>E26+E29+E30+E33+E28+E32+E31+E27</f>
        <v>1440273.9200000002</v>
      </c>
      <c r="F25" s="46">
        <f t="shared" si="0"/>
        <v>21.960967918423034</v>
      </c>
    </row>
    <row r="26" spans="2:8" ht="74.25" customHeight="1" thickBot="1" x14ac:dyDescent="0.3">
      <c r="B26" s="34" t="s">
        <v>73</v>
      </c>
      <c r="C26" s="43" t="s">
        <v>97</v>
      </c>
      <c r="D26" s="48">
        <v>51250</v>
      </c>
      <c r="E26" s="48">
        <v>10920.81</v>
      </c>
      <c r="F26" s="46">
        <f t="shared" si="0"/>
        <v>21.308897560975609</v>
      </c>
      <c r="H26" s="55"/>
    </row>
    <row r="27" spans="2:8" ht="42" customHeight="1" thickBot="1" x14ac:dyDescent="0.3">
      <c r="B27" s="34" t="s">
        <v>137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customHeight="1" thickBot="1" x14ac:dyDescent="0.3">
      <c r="B28" s="34" t="s">
        <v>130</v>
      </c>
      <c r="C28" s="43" t="s">
        <v>129</v>
      </c>
      <c r="D28" s="48">
        <v>0</v>
      </c>
      <c r="E28" s="48">
        <v>0</v>
      </c>
      <c r="F28" s="46" t="e">
        <f t="shared" ref="F28" si="2">(E28/D28)*100</f>
        <v>#DIV/0!</v>
      </c>
    </row>
    <row r="29" spans="2:8" ht="51.75" customHeight="1" thickBot="1" x14ac:dyDescent="0.3">
      <c r="B29" s="34" t="s">
        <v>128</v>
      </c>
      <c r="C29" s="43" t="s">
        <v>98</v>
      </c>
      <c r="D29" s="48">
        <v>1702852</v>
      </c>
      <c r="E29" s="48">
        <v>739496.93</v>
      </c>
      <c r="F29" s="46">
        <f t="shared" si="0"/>
        <v>43.426964292845184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0</v>
      </c>
      <c r="F30" s="46">
        <f t="shared" si="0"/>
        <v>0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0</v>
      </c>
      <c r="F31" s="46">
        <f t="shared" si="0"/>
        <v>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0</v>
      </c>
      <c r="F32" s="46">
        <f t="shared" ref="F32" si="3">(E32/D32)*100</f>
        <v>0</v>
      </c>
    </row>
    <row r="33" spans="2:6" ht="53.25" customHeight="1" thickBot="1" x14ac:dyDescent="0.3">
      <c r="B33" s="34" t="s">
        <v>74</v>
      </c>
      <c r="C33" s="43" t="s">
        <v>99</v>
      </c>
      <c r="D33" s="48">
        <v>4610900</v>
      </c>
      <c r="E33" s="48">
        <v>689856.18</v>
      </c>
      <c r="F33" s="46">
        <f t="shared" si="0"/>
        <v>14.961421414474399</v>
      </c>
    </row>
    <row r="34" spans="2:6" ht="15.75" thickBot="1" x14ac:dyDescent="0.3">
      <c r="B34" s="37" t="s">
        <v>75</v>
      </c>
      <c r="C34" s="45" t="s">
        <v>100</v>
      </c>
      <c r="D34" s="50">
        <f>D35</f>
        <v>20000</v>
      </c>
      <c r="E34" s="50">
        <f>E35</f>
        <v>0</v>
      </c>
      <c r="F34" s="46">
        <f t="shared" si="0"/>
        <v>0</v>
      </c>
    </row>
    <row r="35" spans="2:6" ht="58.5" customHeight="1" thickBot="1" x14ac:dyDescent="0.3">
      <c r="B35" s="34" t="s">
        <v>131</v>
      </c>
      <c r="C35" s="43" t="s">
        <v>101</v>
      </c>
      <c r="D35" s="48">
        <v>20000</v>
      </c>
      <c r="E35" s="48">
        <v>0</v>
      </c>
      <c r="F35" s="46">
        <f t="shared" si="0"/>
        <v>0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4796855.55</v>
      </c>
      <c r="E36" s="50">
        <f>E37+E38+E39</f>
        <v>992691.53</v>
      </c>
      <c r="F36" s="46">
        <f t="shared" si="0"/>
        <v>20.69463046474268</v>
      </c>
    </row>
    <row r="37" spans="2:6" ht="51.75" customHeight="1" thickBot="1" x14ac:dyDescent="0.3">
      <c r="B37" s="34" t="s">
        <v>132</v>
      </c>
      <c r="C37" s="43" t="s">
        <v>103</v>
      </c>
      <c r="D37" s="48">
        <v>3100245.54</v>
      </c>
      <c r="E37" s="48">
        <v>639024.57999999996</v>
      </c>
      <c r="F37" s="46">
        <f t="shared" si="0"/>
        <v>20.612063520620367</v>
      </c>
    </row>
    <row r="38" spans="2:6" ht="56.25" customHeight="1" thickBot="1" x14ac:dyDescent="0.3">
      <c r="B38" s="34" t="s">
        <v>133</v>
      </c>
      <c r="C38" s="43" t="s">
        <v>103</v>
      </c>
      <c r="D38" s="48">
        <v>782000</v>
      </c>
      <c r="E38" s="48">
        <v>216816.9</v>
      </c>
      <c r="F38" s="46">
        <f t="shared" si="0"/>
        <v>27.725946291560099</v>
      </c>
    </row>
    <row r="39" spans="2:6" ht="50.25" customHeight="1" thickBot="1" x14ac:dyDescent="0.3">
      <c r="B39" s="34" t="s">
        <v>77</v>
      </c>
      <c r="C39" s="43" t="s">
        <v>103</v>
      </c>
      <c r="D39" s="48">
        <v>143769.01</v>
      </c>
      <c r="E39" s="48">
        <v>136850.04999999999</v>
      </c>
      <c r="F39" s="46">
        <f t="shared" si="0"/>
        <v>95.187446863548672</v>
      </c>
    </row>
    <row r="40" spans="2:6" ht="50.25" customHeight="1" thickBot="1" x14ac:dyDescent="0.3">
      <c r="B40" s="36" t="s">
        <v>146</v>
      </c>
      <c r="C40" s="59" t="s">
        <v>103</v>
      </c>
      <c r="D40" s="49">
        <v>770841</v>
      </c>
      <c r="E40" s="49"/>
      <c r="F40" s="46"/>
    </row>
    <row r="41" spans="2:6" ht="44.25" customHeight="1" thickBot="1" x14ac:dyDescent="0.3">
      <c r="B41" s="30" t="s">
        <v>78</v>
      </c>
      <c r="C41" s="41">
        <v>1001</v>
      </c>
      <c r="D41" s="51">
        <f>D42</f>
        <v>34600</v>
      </c>
      <c r="E41" s="51">
        <f>E42</f>
        <v>8467.2000000000007</v>
      </c>
      <c r="F41" s="46">
        <f t="shared" si="0"/>
        <v>24.471676300578039</v>
      </c>
    </row>
    <row r="42" spans="2:6" ht="35.25" customHeight="1" thickBot="1" x14ac:dyDescent="0.3">
      <c r="B42" s="52" t="s">
        <v>79</v>
      </c>
      <c r="C42" s="53">
        <v>1001</v>
      </c>
      <c r="D42" s="54">
        <v>34600</v>
      </c>
      <c r="E42" s="54">
        <v>8467.2000000000007</v>
      </c>
      <c r="F42" s="46">
        <f t="shared" si="0"/>
        <v>24.471676300578039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30000</v>
      </c>
      <c r="E43" s="50">
        <f>E44+E45+E46</f>
        <v>0</v>
      </c>
      <c r="F43" s="46">
        <f t="shared" si="0"/>
        <v>0</v>
      </c>
    </row>
    <row r="44" spans="2:6" ht="42.75" customHeight="1" thickBot="1" x14ac:dyDescent="0.3">
      <c r="B44" s="37" t="s">
        <v>136</v>
      </c>
      <c r="C44" s="35">
        <v>1101</v>
      </c>
      <c r="D44" s="48">
        <v>30000</v>
      </c>
      <c r="E44" s="48">
        <v>0</v>
      </c>
      <c r="F44" s="46">
        <f t="shared" si="0"/>
        <v>0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20785041.890000001</v>
      </c>
      <c r="E48" s="50">
        <f>E43+E41+E36+E34+E25+E18+E15+E13+E6</f>
        <v>3596649.6000000006</v>
      </c>
      <c r="F48" s="46">
        <f t="shared" si="0"/>
        <v>17.304028632871812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2024-05-06T11:36:27Z</dcterms:modified>
</cp:coreProperties>
</file>