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Доходы" sheetId="1" r:id="rId1"/>
    <sheet name="Расходы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29" i="1" l="1"/>
  <c r="E27" i="1" s="1"/>
  <c r="D29" i="1"/>
  <c r="D27" i="1" s="1"/>
  <c r="D33" i="1" s="1"/>
  <c r="D9" i="1"/>
  <c r="E12" i="1"/>
  <c r="D20" i="1"/>
  <c r="D16" i="1"/>
  <c r="E14" i="1"/>
  <c r="D14" i="1"/>
  <c r="E10" i="1"/>
  <c r="D10" i="1"/>
  <c r="E16" i="1"/>
  <c r="F32" i="1"/>
  <c r="E21" i="1"/>
  <c r="E20" i="1" s="1"/>
  <c r="D21" i="1"/>
  <c r="E25" i="1"/>
  <c r="D25" i="1"/>
  <c r="F24" i="1"/>
  <c r="E23" i="1"/>
  <c r="D23" i="1"/>
  <c r="D12" i="1"/>
  <c r="D21" i="2"/>
  <c r="E18" i="2"/>
  <c r="D18" i="2"/>
  <c r="D6" i="2"/>
  <c r="F10" i="2"/>
  <c r="E9" i="1" l="1"/>
  <c r="E33" i="1" s="1"/>
  <c r="F33" i="1" s="1"/>
  <c r="F23" i="1"/>
  <c r="E6" i="2"/>
  <c r="F35" i="2"/>
  <c r="F37" i="2"/>
  <c r="F33" i="2"/>
  <c r="F29" i="2"/>
  <c r="F31" i="2"/>
  <c r="F32" i="2"/>
  <c r="F20" i="2"/>
  <c r="F22" i="2"/>
  <c r="F23" i="2"/>
  <c r="F24" i="2"/>
  <c r="F27" i="2"/>
  <c r="F16" i="2"/>
  <c r="F17" i="2"/>
  <c r="F19" i="2"/>
  <c r="F7" i="2"/>
  <c r="F8" i="2"/>
  <c r="F9" i="2"/>
  <c r="F11" i="2"/>
  <c r="F12" i="2"/>
  <c r="F14" i="2"/>
  <c r="E36" i="2"/>
  <c r="D36" i="2"/>
  <c r="F36" i="2" s="1"/>
  <c r="E34" i="2"/>
  <c r="F34" i="2" s="1"/>
  <c r="D34" i="2"/>
  <c r="E30" i="2"/>
  <c r="D30" i="2"/>
  <c r="E28" i="2"/>
  <c r="F28" i="2" s="1"/>
  <c r="D28" i="2"/>
  <c r="E21" i="2"/>
  <c r="E15" i="2"/>
  <c r="D15" i="2"/>
  <c r="F15" i="2" s="1"/>
  <c r="E13" i="2"/>
  <c r="D13" i="2"/>
  <c r="F10" i="1"/>
  <c r="F11" i="1"/>
  <c r="F12" i="1"/>
  <c r="F13" i="1"/>
  <c r="F14" i="1"/>
  <c r="F15" i="1"/>
  <c r="F16" i="1"/>
  <c r="F17" i="1"/>
  <c r="F18" i="1"/>
  <c r="F19" i="1"/>
  <c r="F21" i="1"/>
  <c r="F20" i="1" s="1"/>
  <c r="F22" i="1"/>
  <c r="F27" i="1"/>
  <c r="F28" i="1"/>
  <c r="F29" i="1"/>
  <c r="F30" i="1"/>
  <c r="F31" i="1"/>
  <c r="F9" i="1" l="1"/>
  <c r="F21" i="2"/>
  <c r="F18" i="2"/>
  <c r="D38" i="2"/>
  <c r="E38" i="2"/>
  <c r="F30" i="2"/>
  <c r="F13" i="2"/>
  <c r="F6" i="2"/>
  <c r="F38" i="2" l="1"/>
</calcChain>
</file>

<file path=xl/sharedStrings.xml><?xml version="1.0" encoding="utf-8"?>
<sst xmlns="http://schemas.openxmlformats.org/spreadsheetml/2006/main" count="124" uniqueCount="119">
  <si>
    <t>Код бюджетной классификации</t>
  </si>
  <si>
    <t>Наименование показателей</t>
  </si>
  <si>
    <t xml:space="preserve">     Утверждено</t>
  </si>
  <si>
    <t>Фактически исполнено на 01.04.2021</t>
  </si>
  <si>
    <t>исполнено (%)</t>
  </si>
  <si>
    <t>000 1 00 00000 00 0000 000</t>
  </si>
  <si>
    <t>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</si>
  <si>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</si>
  <si>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</si>
  <si>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</si>
  <si>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</si>
  <si>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</si>
  <si>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 и услуги) реализуемые на территории РФ</t>
  </si>
  <si>
    <t>000 1 03 02200 01 0000 000</t>
  </si>
  <si>
    <t>Доходы от уплаты акцизов</t>
  </si>
  <si>
    <t>000 1 05 00000 00 0000 000</t>
  </si>
  <si>
    <t>Налог на совокупный доход</t>
  </si>
  <si>
    <t>182 1 05 03000 01 1000 110</t>
  </si>
  <si>
    <t>Единый сельскохозяйственный налог</t>
  </si>
  <si>
    <t>000 1 06 00000 00 0000 110</t>
  </si>
  <si>
    <t>Налог на имущество</t>
  </si>
  <si>
    <t>182 1 06 01000 00 0000 110</t>
  </si>
  <si>
    <t>Налог на имущество физических лиц</t>
  </si>
  <si>
    <t>182 1 06 06033 10 0000 110</t>
  </si>
  <si>
    <t xml:space="preserve">Земельный налог </t>
  </si>
  <si>
    <t>000 1 08 04000 00 0000 110</t>
  </si>
  <si>
    <t>Государственная пошлина за совершение нотариальных действий</t>
  </si>
  <si>
    <t>Неналоговые доходы</t>
  </si>
  <si>
    <t>000 1 11 00000 00 0000 120</t>
  </si>
  <si>
    <t>Доходы от использования имущества, находящегося в государственной и муниципальной собственности</t>
  </si>
  <si>
    <t>946 1 11 05035 10 0000 120</t>
  </si>
  <si>
    <t>Доходы от сдачи в аренду имущества</t>
  </si>
  <si>
    <t>000 2 02 00000 00 0000 150</t>
  </si>
  <si>
    <t>Безвозмездные поступления</t>
  </si>
  <si>
    <t>000 2 02 01000 00 0000 150</t>
  </si>
  <si>
    <t>Дотации бюджетам субъектов РФ и муниципальных образований</t>
  </si>
  <si>
    <t>000 2 02 03000 00 0000 150</t>
  </si>
  <si>
    <t>Субвенции бюджетам субъектов РФ и муниципальных образований</t>
  </si>
  <si>
    <t>946 2 02 03015 10 0000 150</t>
  </si>
  <si>
    <t>Субвенции бюджетам поселений  на осуществление  полномочий по первичному воинскому учету на территориях, где отсутствуют военные комиссариаты</t>
  </si>
  <si>
    <t>946 2 02 03024 10 0000 150</t>
  </si>
  <si>
    <t>Субвенция на организацию административных комиссий</t>
  </si>
  <si>
    <t>Итого доходов</t>
  </si>
  <si>
    <t xml:space="preserve">Исполнение доходов бюджета поселения по кодам классификации доходов бюджета </t>
  </si>
  <si>
    <t>Наименование показателя</t>
  </si>
  <si>
    <t>КФСР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</si>
  <si>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</si>
  <si>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</si>
  <si>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</si>
  <si>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</si>
  <si>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</si>
  <si>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</si>
  <si>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</si>
  <si>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</si>
  <si>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</si>
  <si>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</si>
  <si>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Создание условий для деятельности народных дружин</t>
  </si>
  <si>
    <t>НАЦИОНАЛЬНАЯ ЭКОНОМИКА</t>
  </si>
  <si>
    <t>Дорожное хозяйство (дорожные фонды)</t>
  </si>
  <si>
    <t>Мероприятия по землеустройству и землепользованию</t>
  </si>
  <si>
    <t>ЖИЛИЩНО-КОММУНАЛЬНОЕ ХОЗЯЙСТВО</t>
  </si>
  <si>
    <t>Имущественный взнос на обеспечение деятельности некоммерческой организации "Региональный фонд капитального ремонта многоквартирных домов"</t>
  </si>
  <si>
    <t>МП «Формирование современной городской среды»</t>
  </si>
  <si>
    <t>Субсидии бюджетам учреждений на выполнение муниципального задания</t>
  </si>
  <si>
    <t>ОБРАЗОВАНИЕ</t>
  </si>
  <si>
    <t>КУЛЬТУРА И КИНЕМАТОГРАФИЯ</t>
  </si>
  <si>
    <t>Уплата налогов и сборов органами государственной власти и казенными учреждениями</t>
  </si>
  <si>
    <t>ПЕНСИОННОЕ ОБЕСПЕЧЕНИЕ</t>
  </si>
  <si>
    <t>Доплаты к пенсиям муниципальных служащих</t>
  </si>
  <si>
    <t>ФИЗИЧЕСКАЯ КУЛЬТУРА И СПОРТ</t>
  </si>
  <si>
    <t>Итого расходов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</si>
  <si>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</si>
  <si>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</si>
  <si>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</si>
  <si>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</si>
  <si>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</si>
  <si>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</si>
  <si>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</si>
  <si>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</si>
  <si>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</si>
  <si>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0314</t>
  </si>
  <si>
    <t>0400</t>
  </si>
  <si>
    <t>0409</t>
  </si>
  <si>
    <t>0412</t>
  </si>
  <si>
    <t>0500</t>
  </si>
  <si>
    <t>0501</t>
  </si>
  <si>
    <t>0503</t>
  </si>
  <si>
    <t>0505</t>
  </si>
  <si>
    <t>0700</t>
  </si>
  <si>
    <t>0707</t>
  </si>
  <si>
    <t>0800</t>
  </si>
  <si>
    <t>0801</t>
  </si>
  <si>
    <t xml:space="preserve">Исполнение расходов бюджета по разделам и подразделам </t>
  </si>
  <si>
    <t>0310</t>
  </si>
  <si>
    <t>функциональной классификации расходов за 1 квартал 2022 года.</t>
  </si>
  <si>
    <t>План 2022 год</t>
  </si>
  <si>
    <t>Исполнено на 01.04.2022 г</t>
  </si>
  <si>
    <t>Выборы</t>
  </si>
  <si>
    <t>0107</t>
  </si>
  <si>
    <t>Переданные полномочия,  связанные с реализацией мероприятий по содержанию объектов благоустройства</t>
  </si>
  <si>
    <t>Иные межбюджетные трансферты на решение вопросов местного значения, связанных с реализацией мероприятий по содержанию объектов благоустройства</t>
  </si>
  <si>
    <t>МП "Развитие и сохранение культуры поселения" на 2020-2024 годы. Развитие культуры</t>
  </si>
  <si>
    <t>МП "Развитие работы с детьми и молодежью в сельском поселении" на 2020-2024 годы</t>
  </si>
  <si>
    <t>МП "Развитие и сохранение культуры поселения" на 2020-2024 годы. Развитие библиотечного обслуживания</t>
  </si>
  <si>
    <t>МП "Благоустройство территории сельского поселения" на 2020-2024 годы</t>
  </si>
  <si>
    <t>МП "Пожарная безопасность и защита населения на территории поселения от чрезвычайных ситуаций" на 2020-2024 годы</t>
  </si>
  <si>
    <t>МП "Развитие физической культуры и спорта в сельском поселении" на 2020-2024 год</t>
  </si>
  <si>
    <t>Сведения об исполнении бюджета Качалинского сельского поселения Иловлинского муниципального района за 1 квартал 2022 года</t>
  </si>
  <si>
    <r>
      <t>за 1 квартал 2022 года</t>
    </r>
    <r>
      <rPr>
        <sz val="12"/>
        <color theme="1"/>
        <rFont val="Times New Roman"/>
        <family val="1"/>
        <charset val="204"/>
      </rPr>
      <t xml:space="preserve">     </t>
    </r>
  </si>
  <si>
    <t>000 1 13 00000 00 0000 130</t>
  </si>
  <si>
    <t>Доходы от оказания платных услуг и компенсации затрат государства</t>
  </si>
  <si>
    <t>946 1 13 02995 10 0000 130</t>
  </si>
  <si>
    <t>Прочие доходы от компенсации затрат бюджетов сельских поселений</t>
  </si>
  <si>
    <t>000 1 16 00000 00 0000 140</t>
  </si>
  <si>
    <t>Штрафы, санкции, возмещение ущерба</t>
  </si>
  <si>
    <t>946 1 16 02020 20 0000 140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</si>
  <si>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нормативно-правовых актов</t>
  </si>
  <si>
    <t>Прочие межбюджетные трансферты</t>
  </si>
  <si>
    <t>000 2 02 40000 00 0000 150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</si>
</sst>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workbookViewId="0">
      <selection activeCell="F31" sqref="F31"/>
    </sheetView>
  </sheetViews>
  <sheetFormatPr defaultRowHeight="15" x14ac:dyDescent="0.25"/>
  <cols>
    <col min="1" max="1" width="17.140625" customWidth="1"/>
    <col min="2" max="2" width="41.140625" customWidth="1"/>
    <col min="3" max="3" width="59.85546875" customWidth="1"/>
    <col min="4" max="4" width="15.28515625" customWidth="1"/>
    <col min="5" max="5" width="14" customWidth="1"/>
    <col min="6" max="6" width="10.85546875" customWidth="1"/>
  </cols>
  <sheetData>
    <row r="2" spans="1:6" ht="15" customHeight="1" x14ac:dyDescent="0.25">
      <c r="A2" s="15"/>
      <c r="B2" s="15" t="s">
        <v>107</v>
      </c>
      <c r="C2" s="15"/>
      <c r="D2" s="15"/>
      <c r="E2" s="15"/>
      <c r="F2" s="15"/>
    </row>
    <row r="3" spans="1:6" ht="15.75" x14ac:dyDescent="0.25">
      <c r="B3" s="11"/>
    </row>
    <row r="4" spans="1:6" ht="15.75" x14ac:dyDescent="0.25">
      <c r="B4" s="12"/>
    </row>
    <row r="5" spans="1:6" ht="15" customHeight="1" x14ac:dyDescent="0.25">
      <c r="A5" s="55" t="s">
        <v>43</v>
      </c>
      <c r="B5" s="55"/>
      <c r="C5" s="55"/>
      <c r="D5" s="55"/>
      <c r="E5" s="55"/>
      <c r="F5" s="55"/>
    </row>
    <row r="6" spans="1:6" ht="15.75" x14ac:dyDescent="0.25">
      <c r="B6" s="55" t="s">
        <v>108</v>
      </c>
      <c r="C6" s="55"/>
      <c r="D6" s="55"/>
      <c r="E6" s="55"/>
      <c r="F6" s="55"/>
    </row>
    <row r="7" spans="1:6" ht="15.75" thickBot="1" x14ac:dyDescent="0.3">
      <c r="B7" s="13"/>
    </row>
    <row r="8" spans="1:6" ht="39" thickBot="1" x14ac:dyDescent="0.3">
      <c r="B8" s="1" t="s">
        <v>0</v>
      </c>
      <c r="C8" s="2" t="s">
        <v>1</v>
      </c>
      <c r="D8" s="3" t="s">
        <v>2</v>
      </c>
      <c r="E8" s="3" t="s">
        <v>3</v>
      </c>
      <c r="F8" s="3" t="s">
        <v>4</v>
      </c>
    </row>
    <row r="9" spans="1:6" ht="15.75" thickBot="1" x14ac:dyDescent="0.3">
      <c r="B9" s="4" t="s">
        <v>5</v>
      </c>
      <c r="C9" s="5" t="s">
        <v>6</v>
      </c>
      <c r="D9" s="16">
        <f>D10+D12+D14+D16+D19</f>
        <v>8323650</v>
      </c>
      <c r="E9" s="16">
        <f>E10+E12+E14+E16+E19</f>
        <v>2199301.42</v>
      </c>
      <c r="F9" s="25">
        <f>(E9/D9)*100</f>
        <v>26.422319775579222</v>
      </c>
    </row>
    <row r="10" spans="1:6" ht="15.75" thickBot="1" x14ac:dyDescent="0.3">
      <c r="B10" s="4" t="s">
        <v>7</v>
      </c>
      <c r="C10" s="6" t="s">
        <v>8</v>
      </c>
      <c r="D10" s="17">
        <f>D11</f>
        <v>5056000</v>
      </c>
      <c r="E10" s="17">
        <f>E11</f>
        <v>1103444.33</v>
      </c>
      <c r="F10" s="25">
        <f t="shared" ref="F10:F33" si="0">(E10/D10)*100</f>
        <v>21.824452729430384</v>
      </c>
    </row>
    <row r="11" spans="1:6" ht="15.75" thickBot="1" x14ac:dyDescent="0.3">
      <c r="B11" s="7" t="s">
        <v>9</v>
      </c>
      <c r="C11" s="8" t="s">
        <v>10</v>
      </c>
      <c r="D11" s="18">
        <v>5056000</v>
      </c>
      <c r="E11" s="19">
        <v>1103444.33</v>
      </c>
      <c r="F11" s="25">
        <f t="shared" si="0"/>
        <v>21.824452729430384</v>
      </c>
    </row>
    <row r="12" spans="1:6" ht="15.75" thickBot="1" x14ac:dyDescent="0.3">
      <c r="B12" s="4" t="s">
        <v>11</v>
      </c>
      <c r="C12" s="5" t="s">
        <v>12</v>
      </c>
      <c r="D12" s="20">
        <f>D13</f>
        <v>1216350</v>
      </c>
      <c r="E12" s="20">
        <f>E13</f>
        <v>313700.03000000003</v>
      </c>
      <c r="F12" s="25">
        <f t="shared" si="0"/>
        <v>25.790276647346573</v>
      </c>
    </row>
    <row r="13" spans="1:6" ht="15.75" thickBot="1" x14ac:dyDescent="0.3">
      <c r="B13" s="7" t="s">
        <v>13</v>
      </c>
      <c r="C13" s="8" t="s">
        <v>14</v>
      </c>
      <c r="D13" s="18">
        <v>1216350</v>
      </c>
      <c r="E13" s="19">
        <v>313700.03000000003</v>
      </c>
      <c r="F13" s="25">
        <f t="shared" si="0"/>
        <v>25.790276647346573</v>
      </c>
    </row>
    <row r="14" spans="1:6" ht="15.75" thickBot="1" x14ac:dyDescent="0.3">
      <c r="B14" s="4" t="s">
        <v>15</v>
      </c>
      <c r="C14" s="5" t="s">
        <v>16</v>
      </c>
      <c r="D14" s="20">
        <f>D15</f>
        <v>14300</v>
      </c>
      <c r="E14" s="20">
        <f>E15</f>
        <v>54133.23</v>
      </c>
      <c r="F14" s="25">
        <f t="shared" si="0"/>
        <v>378.55405594405596</v>
      </c>
    </row>
    <row r="15" spans="1:6" ht="15.75" thickBot="1" x14ac:dyDescent="0.3">
      <c r="B15" s="7" t="s">
        <v>17</v>
      </c>
      <c r="C15" s="8" t="s">
        <v>18</v>
      </c>
      <c r="D15" s="18">
        <v>14300</v>
      </c>
      <c r="E15" s="19">
        <v>54133.23</v>
      </c>
      <c r="F15" s="25">
        <f t="shared" si="0"/>
        <v>378.55405594405596</v>
      </c>
    </row>
    <row r="16" spans="1:6" ht="15.75" thickBot="1" x14ac:dyDescent="0.3">
      <c r="B16" s="4" t="s">
        <v>19</v>
      </c>
      <c r="C16" s="5" t="s">
        <v>20</v>
      </c>
      <c r="D16" s="20">
        <f>D17+D18</f>
        <v>2034000</v>
      </c>
      <c r="E16" s="20">
        <f>E17+E18</f>
        <v>727423.83</v>
      </c>
      <c r="F16" s="25">
        <f t="shared" si="0"/>
        <v>35.763216814159286</v>
      </c>
    </row>
    <row r="17" spans="2:6" ht="15.75" thickBot="1" x14ac:dyDescent="0.3">
      <c r="B17" s="7" t="s">
        <v>21</v>
      </c>
      <c r="C17" s="8" t="s">
        <v>22</v>
      </c>
      <c r="D17" s="18">
        <v>147300</v>
      </c>
      <c r="E17" s="19">
        <v>8474.09</v>
      </c>
      <c r="F17" s="25">
        <f t="shared" si="0"/>
        <v>5.7529463679565511</v>
      </c>
    </row>
    <row r="18" spans="2:6" ht="15.75" thickBot="1" x14ac:dyDescent="0.3">
      <c r="B18" s="7" t="s">
        <v>23</v>
      </c>
      <c r="C18" s="8" t="s">
        <v>24</v>
      </c>
      <c r="D18" s="18">
        <v>1886700</v>
      </c>
      <c r="E18" s="19">
        <v>718949.74</v>
      </c>
      <c r="F18" s="25">
        <f t="shared" si="0"/>
        <v>38.10620342396777</v>
      </c>
    </row>
    <row r="19" spans="2:6" ht="15.75" thickBot="1" x14ac:dyDescent="0.3">
      <c r="B19" s="4" t="s">
        <v>25</v>
      </c>
      <c r="C19" s="5" t="s">
        <v>26</v>
      </c>
      <c r="D19" s="20">
        <v>3000</v>
      </c>
      <c r="E19" s="16">
        <v>600</v>
      </c>
      <c r="F19" s="25">
        <f t="shared" si="0"/>
        <v>20</v>
      </c>
    </row>
    <row r="20" spans="2:6" ht="15.75" thickBot="1" x14ac:dyDescent="0.3">
      <c r="B20" s="4"/>
      <c r="C20" s="5" t="s">
        <v>27</v>
      </c>
      <c r="D20" s="20">
        <f>D21+D23+D25</f>
        <v>155961.60000000001</v>
      </c>
      <c r="E20" s="20">
        <f t="shared" ref="E20:F20" si="1">E21+E23+E25</f>
        <v>38490.400000000001</v>
      </c>
      <c r="F20" s="20">
        <f t="shared" si="1"/>
        <v>25</v>
      </c>
    </row>
    <row r="21" spans="2:6" ht="34.5" customHeight="1" thickBot="1" x14ac:dyDescent="0.3">
      <c r="B21" s="4" t="s">
        <v>28</v>
      </c>
      <c r="C21" s="9" t="s">
        <v>29</v>
      </c>
      <c r="D21" s="20">
        <f>D22</f>
        <v>149961.60000000001</v>
      </c>
      <c r="E21" s="20">
        <f>E22</f>
        <v>37490.400000000001</v>
      </c>
      <c r="F21" s="25">
        <f t="shared" si="0"/>
        <v>25</v>
      </c>
    </row>
    <row r="22" spans="2:6" ht="42.75" customHeight="1" thickBot="1" x14ac:dyDescent="0.3">
      <c r="B22" s="7" t="s">
        <v>30</v>
      </c>
      <c r="C22" s="10" t="s">
        <v>31</v>
      </c>
      <c r="D22" s="18">
        <v>149961.60000000001</v>
      </c>
      <c r="E22" s="19">
        <v>37490.400000000001</v>
      </c>
      <c r="F22" s="25">
        <f t="shared" si="0"/>
        <v>25</v>
      </c>
    </row>
    <row r="23" spans="2:6" ht="42.75" customHeight="1" thickBot="1" x14ac:dyDescent="0.3">
      <c r="B23" s="4" t="s">
        <v>109</v>
      </c>
      <c r="C23" s="9" t="s">
        <v>110</v>
      </c>
      <c r="D23" s="20">
        <f>D24</f>
        <v>6000</v>
      </c>
      <c r="E23" s="16">
        <f>E24</f>
        <v>0</v>
      </c>
      <c r="F23" s="25">
        <f t="shared" si="0"/>
        <v>0</v>
      </c>
    </row>
    <row r="24" spans="2:6" ht="42.75" customHeight="1" thickBot="1" x14ac:dyDescent="0.3">
      <c r="B24" s="7" t="s">
        <v>111</v>
      </c>
      <c r="C24" s="10" t="s">
        <v>112</v>
      </c>
      <c r="D24" s="18">
        <v>6000</v>
      </c>
      <c r="E24" s="19">
        <v>0</v>
      </c>
      <c r="F24" s="25">
        <f t="shared" si="0"/>
        <v>0</v>
      </c>
    </row>
    <row r="25" spans="2:6" ht="39" customHeight="1" thickBot="1" x14ac:dyDescent="0.3">
      <c r="B25" s="4" t="s">
        <v>113</v>
      </c>
      <c r="C25" s="9" t="s">
        <v>114</v>
      </c>
      <c r="D25" s="20">
        <f>D26</f>
        <v>0</v>
      </c>
      <c r="E25" s="16">
        <f>E26</f>
        <v>1000</v>
      </c>
      <c r="F25" s="25">
        <v>0</v>
      </c>
    </row>
    <row r="26" spans="2:6" ht="43.5" customHeight="1" thickBot="1" x14ac:dyDescent="0.3">
      <c r="B26" s="7" t="s">
        <v>115</v>
      </c>
      <c r="C26" s="10" t="s">
        <v>116</v>
      </c>
      <c r="D26" s="18">
        <v>0</v>
      </c>
      <c r="E26" s="19">
        <v>1000</v>
      </c>
      <c r="F26" s="25">
        <v>0</v>
      </c>
    </row>
    <row r="27" spans="2:6" ht="15.75" thickBot="1" x14ac:dyDescent="0.3">
      <c r="B27" s="4" t="s">
        <v>32</v>
      </c>
      <c r="C27" s="9" t="s">
        <v>33</v>
      </c>
      <c r="D27" s="20">
        <f>D28+D29+D32</f>
        <v>5835460.9000000004</v>
      </c>
      <c r="E27" s="20">
        <f>E28+E29+E32</f>
        <v>1047676.13</v>
      </c>
      <c r="F27" s="25">
        <f t="shared" si="0"/>
        <v>17.953614083850685</v>
      </c>
    </row>
    <row r="28" spans="2:6" ht="33" customHeight="1" thickBot="1" x14ac:dyDescent="0.3">
      <c r="B28" s="4" t="s">
        <v>34</v>
      </c>
      <c r="C28" s="9" t="s">
        <v>35</v>
      </c>
      <c r="D28" s="20">
        <v>3962000</v>
      </c>
      <c r="E28" s="16">
        <v>990500</v>
      </c>
      <c r="F28" s="25">
        <f t="shared" si="0"/>
        <v>25</v>
      </c>
    </row>
    <row r="29" spans="2:6" ht="27" customHeight="1" thickBot="1" x14ac:dyDescent="0.3">
      <c r="B29" s="4" t="s">
        <v>36</v>
      </c>
      <c r="C29" s="9" t="s">
        <v>37</v>
      </c>
      <c r="D29" s="21">
        <f>D30+D31</f>
        <v>301700</v>
      </c>
      <c r="E29" s="21">
        <f>E30+E31</f>
        <v>44676.12</v>
      </c>
      <c r="F29" s="25">
        <f t="shared" si="0"/>
        <v>14.80812727875373</v>
      </c>
    </row>
    <row r="30" spans="2:6" ht="51" customHeight="1" thickBot="1" x14ac:dyDescent="0.3">
      <c r="B30" s="7" t="s">
        <v>38</v>
      </c>
      <c r="C30" s="10" t="s">
        <v>39</v>
      </c>
      <c r="D30" s="22">
        <v>292800</v>
      </c>
      <c r="E30" s="23">
        <v>42451.12</v>
      </c>
      <c r="F30" s="25">
        <f t="shared" si="0"/>
        <v>14.498333333333335</v>
      </c>
    </row>
    <row r="31" spans="2:6" ht="45" customHeight="1" thickBot="1" x14ac:dyDescent="0.3">
      <c r="B31" s="7" t="s">
        <v>40</v>
      </c>
      <c r="C31" s="10" t="s">
        <v>41</v>
      </c>
      <c r="D31" s="18">
        <v>8900</v>
      </c>
      <c r="E31" s="24">
        <v>2225</v>
      </c>
      <c r="F31" s="25">
        <f t="shared" si="0"/>
        <v>25</v>
      </c>
    </row>
    <row r="32" spans="2:6" ht="51" customHeight="1" thickBot="1" x14ac:dyDescent="0.3">
      <c r="B32" s="4" t="s">
        <v>118</v>
      </c>
      <c r="C32" s="9" t="s">
        <v>117</v>
      </c>
      <c r="D32" s="20">
        <v>1571760.9</v>
      </c>
      <c r="E32" s="16">
        <v>12500.01</v>
      </c>
      <c r="F32" s="25">
        <f t="shared" si="0"/>
        <v>0.79528699307890915</v>
      </c>
    </row>
    <row r="33" spans="2:6" ht="15.75" thickBot="1" x14ac:dyDescent="0.3">
      <c r="B33" s="26"/>
      <c r="C33" s="27" t="s">
        <v>42</v>
      </c>
      <c r="D33" s="28">
        <f>D27+D9+D20</f>
        <v>14315072.5</v>
      </c>
      <c r="E33" s="28">
        <f>E27+E9+E20</f>
        <v>3285467.9499999997</v>
      </c>
      <c r="F33" s="29">
        <f t="shared" si="0"/>
        <v>22.95110939885215</v>
      </c>
    </row>
    <row r="34" spans="2:6" x14ac:dyDescent="0.25">
      <c r="B34" s="14"/>
    </row>
  </sheetData>
  <mergeCells count="2">
    <mergeCell ref="A5:F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25" workbookViewId="0">
      <selection activeCell="E38" sqref="E38"/>
    </sheetView>
  </sheetViews>
  <sheetFormatPr defaultRowHeight="15" x14ac:dyDescent="0.25"/>
  <cols>
    <col min="2" max="2" width="48.5703125" customWidth="1"/>
    <col min="3" max="3" width="11.85546875" customWidth="1"/>
    <col min="4" max="4" width="16.28515625" customWidth="1"/>
    <col min="5" max="5" width="18.7109375" customWidth="1"/>
    <col min="6" max="6" width="19.85546875" customWidth="1"/>
  </cols>
  <sheetData>
    <row r="1" spans="1:6" ht="15.75" x14ac:dyDescent="0.25">
      <c r="B1" s="56" t="s">
        <v>92</v>
      </c>
      <c r="C1" s="56"/>
      <c r="D1" s="56"/>
      <c r="E1" s="56"/>
      <c r="F1" s="56"/>
    </row>
    <row r="2" spans="1:6" ht="21" customHeight="1" x14ac:dyDescent="0.25">
      <c r="A2" s="56" t="s">
        <v>94</v>
      </c>
      <c r="B2" s="56"/>
      <c r="C2" s="56"/>
      <c r="D2" s="56"/>
      <c r="E2" s="56"/>
      <c r="F2" s="56"/>
    </row>
    <row r="4" spans="1:6" ht="2.25" customHeight="1" thickBot="1" x14ac:dyDescent="0.3"/>
    <row r="5" spans="1:6" ht="51.75" customHeight="1" thickBot="1" x14ac:dyDescent="0.3">
      <c r="B5" s="30" t="s">
        <v>44</v>
      </c>
      <c r="C5" s="31" t="s">
        <v>45</v>
      </c>
      <c r="D5" s="32" t="s">
        <v>95</v>
      </c>
      <c r="E5" s="32" t="s">
        <v>96</v>
      </c>
      <c r="F5" s="32" t="s">
        <v>46</v>
      </c>
    </row>
    <row r="6" spans="1:6" ht="15.75" thickBot="1" x14ac:dyDescent="0.3">
      <c r="B6" s="33" t="s">
        <v>47</v>
      </c>
      <c r="C6" s="42" t="s">
        <v>71</v>
      </c>
      <c r="D6" s="47">
        <f>D7+D8+D9+D12+D11+D10</f>
        <v>3852900</v>
      </c>
      <c r="E6" s="47">
        <f>E7+E8+E9+E12+E11</f>
        <v>750126.73</v>
      </c>
      <c r="F6" s="46">
        <f>(E6/D6)*100</f>
        <v>19.469146097744556</v>
      </c>
    </row>
    <row r="7" spans="1:6" ht="36.75" customHeight="1" thickBot="1" x14ac:dyDescent="0.3">
      <c r="B7" s="34" t="s">
        <v>48</v>
      </c>
      <c r="C7" s="43" t="s">
        <v>72</v>
      </c>
      <c r="D7" s="48">
        <v>813750</v>
      </c>
      <c r="E7" s="48">
        <v>285343.78999999998</v>
      </c>
      <c r="F7" s="46">
        <f t="shared" ref="F7:F38" si="0">(E7/D7)*100</f>
        <v>35.065289093701999</v>
      </c>
    </row>
    <row r="8" spans="1:6" ht="78" customHeight="1" thickBot="1" x14ac:dyDescent="0.3">
      <c r="B8" s="34" t="s">
        <v>49</v>
      </c>
      <c r="C8" s="43" t="s">
        <v>73</v>
      </c>
      <c r="D8" s="48">
        <v>2630626</v>
      </c>
      <c r="E8" s="48">
        <v>464782.94</v>
      </c>
      <c r="F8" s="46">
        <f t="shared" si="0"/>
        <v>17.668149710373122</v>
      </c>
    </row>
    <row r="9" spans="1:6" ht="56.25" customHeight="1" thickBot="1" x14ac:dyDescent="0.3">
      <c r="B9" s="34" t="s">
        <v>50</v>
      </c>
      <c r="C9" s="43" t="s">
        <v>74</v>
      </c>
      <c r="D9" s="48">
        <v>68524</v>
      </c>
      <c r="E9" s="48">
        <v>0</v>
      </c>
      <c r="F9" s="46">
        <f t="shared" si="0"/>
        <v>0</v>
      </c>
    </row>
    <row r="10" spans="1:6" ht="29.25" customHeight="1" thickBot="1" x14ac:dyDescent="0.3">
      <c r="B10" s="34" t="s">
        <v>97</v>
      </c>
      <c r="C10" s="43" t="s">
        <v>98</v>
      </c>
      <c r="D10" s="48">
        <v>200000</v>
      </c>
      <c r="E10" s="48">
        <v>0</v>
      </c>
      <c r="F10" s="46">
        <f t="shared" si="0"/>
        <v>0</v>
      </c>
    </row>
    <row r="11" spans="1:6" ht="15.75" thickBot="1" x14ac:dyDescent="0.3">
      <c r="B11" s="34" t="s">
        <v>51</v>
      </c>
      <c r="C11" s="43" t="s">
        <v>75</v>
      </c>
      <c r="D11" s="48">
        <v>100000</v>
      </c>
      <c r="E11" s="48">
        <v>0</v>
      </c>
      <c r="F11" s="46">
        <f t="shared" si="0"/>
        <v>0</v>
      </c>
    </row>
    <row r="12" spans="1:6" ht="41.25" customHeight="1" thickBot="1" x14ac:dyDescent="0.3">
      <c r="B12" s="36" t="s">
        <v>52</v>
      </c>
      <c r="C12" s="44" t="s">
        <v>76</v>
      </c>
      <c r="D12" s="49">
        <v>40000</v>
      </c>
      <c r="E12" s="49">
        <v>0</v>
      </c>
      <c r="F12" s="46">
        <f t="shared" si="0"/>
        <v>0</v>
      </c>
    </row>
    <row r="13" spans="1:6" ht="33" customHeight="1" thickBot="1" x14ac:dyDescent="0.3">
      <c r="B13" s="33" t="s">
        <v>53</v>
      </c>
      <c r="C13" s="42" t="s">
        <v>77</v>
      </c>
      <c r="D13" s="47">
        <f>D14</f>
        <v>292800</v>
      </c>
      <c r="E13" s="47">
        <f>E14</f>
        <v>42451.12</v>
      </c>
      <c r="F13" s="46">
        <f t="shared" si="0"/>
        <v>14.498333333333335</v>
      </c>
    </row>
    <row r="14" spans="1:6" ht="43.5" customHeight="1" thickBot="1" x14ac:dyDescent="0.3">
      <c r="B14" s="34" t="s">
        <v>54</v>
      </c>
      <c r="C14" s="43" t="s">
        <v>78</v>
      </c>
      <c r="D14" s="48">
        <v>292800</v>
      </c>
      <c r="E14" s="48">
        <v>42451.12</v>
      </c>
      <c r="F14" s="46">
        <f t="shared" si="0"/>
        <v>14.498333333333335</v>
      </c>
    </row>
    <row r="15" spans="1:6" ht="59.25" customHeight="1" thickBot="1" x14ac:dyDescent="0.3">
      <c r="B15" s="37" t="s">
        <v>55</v>
      </c>
      <c r="C15" s="45" t="s">
        <v>79</v>
      </c>
      <c r="D15" s="50">
        <f>D16+D17</f>
        <v>20000</v>
      </c>
      <c r="E15" s="50">
        <f>E16+E17</f>
        <v>0</v>
      </c>
      <c r="F15" s="46">
        <f t="shared" si="0"/>
        <v>0</v>
      </c>
    </row>
    <row r="16" spans="1:6" ht="68.25" customHeight="1" thickBot="1" x14ac:dyDescent="0.3">
      <c r="B16" s="37" t="s">
        <v>105</v>
      </c>
      <c r="C16" s="43" t="s">
        <v>93</v>
      </c>
      <c r="D16" s="48">
        <v>19000</v>
      </c>
      <c r="E16" s="48">
        <v>0</v>
      </c>
      <c r="F16" s="46">
        <f t="shared" si="0"/>
        <v>0</v>
      </c>
    </row>
    <row r="17" spans="2:6" ht="39" customHeight="1" thickBot="1" x14ac:dyDescent="0.3">
      <c r="B17" s="37" t="s">
        <v>56</v>
      </c>
      <c r="C17" s="43" t="s">
        <v>80</v>
      </c>
      <c r="D17" s="48">
        <v>1000</v>
      </c>
      <c r="E17" s="48">
        <v>0</v>
      </c>
      <c r="F17" s="46">
        <f t="shared" si="0"/>
        <v>0</v>
      </c>
    </row>
    <row r="18" spans="2:6" ht="36" customHeight="1" thickBot="1" x14ac:dyDescent="0.3">
      <c r="B18" s="37" t="s">
        <v>57</v>
      </c>
      <c r="C18" s="45" t="s">
        <v>81</v>
      </c>
      <c r="D18" s="50">
        <f>D19+D20</f>
        <v>2814782</v>
      </c>
      <c r="E18" s="50">
        <f t="shared" ref="E18:F18" si="1">E19+E20</f>
        <v>175040</v>
      </c>
      <c r="F18" s="50">
        <f t="shared" si="1"/>
        <v>105.4121031309504</v>
      </c>
    </row>
    <row r="19" spans="2:6" ht="44.25" customHeight="1" thickBot="1" x14ac:dyDescent="0.3">
      <c r="B19" s="34" t="s">
        <v>58</v>
      </c>
      <c r="C19" s="43" t="s">
        <v>82</v>
      </c>
      <c r="D19" s="48">
        <v>2790782</v>
      </c>
      <c r="E19" s="48">
        <v>151040</v>
      </c>
      <c r="F19" s="46">
        <f t="shared" si="0"/>
        <v>5.4121031309503929</v>
      </c>
    </row>
    <row r="20" spans="2:6" ht="45.75" customHeight="1" thickBot="1" x14ac:dyDescent="0.3">
      <c r="B20" s="34" t="s">
        <v>59</v>
      </c>
      <c r="C20" s="43" t="s">
        <v>83</v>
      </c>
      <c r="D20" s="48">
        <v>24000</v>
      </c>
      <c r="E20" s="48">
        <v>24000</v>
      </c>
      <c r="F20" s="46">
        <f t="shared" si="0"/>
        <v>100</v>
      </c>
    </row>
    <row r="21" spans="2:6" ht="45" customHeight="1" thickBot="1" x14ac:dyDescent="0.3">
      <c r="B21" s="37" t="s">
        <v>60</v>
      </c>
      <c r="C21" s="45" t="s">
        <v>84</v>
      </c>
      <c r="D21" s="50">
        <f>D22+D23+D24+D27+D25+D26</f>
        <v>4664133.4399999995</v>
      </c>
      <c r="E21" s="50">
        <f>E22+E23+E24+E27</f>
        <v>1116790.33</v>
      </c>
      <c r="F21" s="46">
        <f t="shared" si="0"/>
        <v>23.944219100215115</v>
      </c>
    </row>
    <row r="22" spans="2:6" ht="87" customHeight="1" thickBot="1" x14ac:dyDescent="0.3">
      <c r="B22" s="34" t="s">
        <v>61</v>
      </c>
      <c r="C22" s="43" t="s">
        <v>85</v>
      </c>
      <c r="D22" s="48">
        <v>57000</v>
      </c>
      <c r="E22" s="48">
        <v>13734</v>
      </c>
      <c r="F22" s="46">
        <f t="shared" si="0"/>
        <v>24.094736842105263</v>
      </c>
    </row>
    <row r="23" spans="2:6" ht="50.25" customHeight="1" thickBot="1" x14ac:dyDescent="0.3">
      <c r="B23" s="34" t="s">
        <v>104</v>
      </c>
      <c r="C23" s="43" t="s">
        <v>86</v>
      </c>
      <c r="D23" s="48">
        <v>773800</v>
      </c>
      <c r="E23" s="48">
        <v>274056.33</v>
      </c>
      <c r="F23" s="46">
        <f t="shared" si="0"/>
        <v>35.41694623933833</v>
      </c>
    </row>
    <row r="24" spans="2:6" ht="53.25" hidden="1" customHeight="1" thickBot="1" x14ac:dyDescent="0.3">
      <c r="B24" s="34" t="s">
        <v>62</v>
      </c>
      <c r="C24" s="43" t="s">
        <v>86</v>
      </c>
      <c r="D24" s="48"/>
      <c r="E24" s="48"/>
      <c r="F24" s="46" t="e">
        <f t="shared" si="0"/>
        <v>#DIV/0!</v>
      </c>
    </row>
    <row r="25" spans="2:6" ht="37.5" customHeight="1" thickBot="1" x14ac:dyDescent="0.3">
      <c r="B25" s="34" t="s">
        <v>100</v>
      </c>
      <c r="C25" s="43" t="s">
        <v>86</v>
      </c>
      <c r="D25" s="48">
        <v>166666.72</v>
      </c>
      <c r="E25" s="48"/>
      <c r="F25" s="46"/>
    </row>
    <row r="26" spans="2:6" ht="37.5" customHeight="1" thickBot="1" x14ac:dyDescent="0.3">
      <c r="B26" s="34" t="s">
        <v>99</v>
      </c>
      <c r="C26" s="43" t="s">
        <v>86</v>
      </c>
      <c r="D26" s="48">
        <v>16666.72</v>
      </c>
      <c r="E26" s="48"/>
      <c r="F26" s="46"/>
    </row>
    <row r="27" spans="2:6" ht="53.25" customHeight="1" thickBot="1" x14ac:dyDescent="0.3">
      <c r="B27" s="34" t="s">
        <v>63</v>
      </c>
      <c r="C27" s="43" t="s">
        <v>87</v>
      </c>
      <c r="D27" s="48">
        <v>3650000</v>
      </c>
      <c r="E27" s="48">
        <v>829000</v>
      </c>
      <c r="F27" s="46">
        <f t="shared" si="0"/>
        <v>22.712328767123289</v>
      </c>
    </row>
    <row r="28" spans="2:6" ht="15.75" thickBot="1" x14ac:dyDescent="0.3">
      <c r="B28" s="37" t="s">
        <v>64</v>
      </c>
      <c r="C28" s="45" t="s">
        <v>88</v>
      </c>
      <c r="D28" s="50">
        <f>D29</f>
        <v>20000</v>
      </c>
      <c r="E28" s="50">
        <f>E29</f>
        <v>0</v>
      </c>
      <c r="F28" s="46">
        <f t="shared" si="0"/>
        <v>0</v>
      </c>
    </row>
    <row r="29" spans="2:6" ht="58.5" customHeight="1" thickBot="1" x14ac:dyDescent="0.3">
      <c r="B29" s="34" t="s">
        <v>102</v>
      </c>
      <c r="C29" s="43" t="s">
        <v>89</v>
      </c>
      <c r="D29" s="48">
        <v>20000</v>
      </c>
      <c r="E29" s="48">
        <v>0</v>
      </c>
      <c r="F29" s="46">
        <f t="shared" si="0"/>
        <v>0</v>
      </c>
    </row>
    <row r="30" spans="2:6" ht="44.25" customHeight="1" thickBot="1" x14ac:dyDescent="0.3">
      <c r="B30" s="37" t="s">
        <v>65</v>
      </c>
      <c r="C30" s="45" t="s">
        <v>90</v>
      </c>
      <c r="D30" s="50">
        <f>D31+D32+D33</f>
        <v>3268111.6</v>
      </c>
      <c r="E30" s="50">
        <f>E31+E32+E33</f>
        <v>627010.44999999995</v>
      </c>
      <c r="F30" s="46">
        <f t="shared" si="0"/>
        <v>19.185711099951419</v>
      </c>
    </row>
    <row r="31" spans="2:6" ht="51.75" customHeight="1" thickBot="1" x14ac:dyDescent="0.3">
      <c r="B31" s="34" t="s">
        <v>101</v>
      </c>
      <c r="C31" s="43" t="s">
        <v>91</v>
      </c>
      <c r="D31" s="48">
        <v>2589911.6</v>
      </c>
      <c r="E31" s="48">
        <v>497644.04</v>
      </c>
      <c r="F31" s="46">
        <f t="shared" si="0"/>
        <v>19.214711421038462</v>
      </c>
    </row>
    <row r="32" spans="2:6" ht="56.25" customHeight="1" thickBot="1" x14ac:dyDescent="0.3">
      <c r="B32" s="34" t="s">
        <v>103</v>
      </c>
      <c r="C32" s="43" t="s">
        <v>91</v>
      </c>
      <c r="D32" s="48">
        <v>638200</v>
      </c>
      <c r="E32" s="48">
        <v>128314.41</v>
      </c>
      <c r="F32" s="46">
        <f t="shared" si="0"/>
        <v>20.105673769978065</v>
      </c>
    </row>
    <row r="33" spans="2:6" ht="50.25" customHeight="1" thickBot="1" x14ac:dyDescent="0.3">
      <c r="B33" s="34" t="s">
        <v>66</v>
      </c>
      <c r="C33" s="43" t="s">
        <v>91</v>
      </c>
      <c r="D33" s="48">
        <v>40000</v>
      </c>
      <c r="E33" s="48">
        <v>1052</v>
      </c>
      <c r="F33" s="46">
        <f t="shared" si="0"/>
        <v>2.63</v>
      </c>
    </row>
    <row r="34" spans="2:6" ht="44.25" customHeight="1" thickBot="1" x14ac:dyDescent="0.3">
      <c r="B34" s="30" t="s">
        <v>67</v>
      </c>
      <c r="C34" s="41">
        <v>1001</v>
      </c>
      <c r="D34" s="51">
        <f>D35</f>
        <v>6000</v>
      </c>
      <c r="E34" s="51">
        <f>E35</f>
        <v>1500</v>
      </c>
      <c r="F34" s="46">
        <f t="shared" si="0"/>
        <v>25</v>
      </c>
    </row>
    <row r="35" spans="2:6" ht="35.25" customHeight="1" thickBot="1" x14ac:dyDescent="0.3">
      <c r="B35" s="52" t="s">
        <v>68</v>
      </c>
      <c r="C35" s="53">
        <v>1001</v>
      </c>
      <c r="D35" s="54">
        <v>6000</v>
      </c>
      <c r="E35" s="54">
        <v>1500</v>
      </c>
      <c r="F35" s="46">
        <f t="shared" si="0"/>
        <v>25</v>
      </c>
    </row>
    <row r="36" spans="2:6" ht="33" customHeight="1" thickBot="1" x14ac:dyDescent="0.3">
      <c r="B36" s="37" t="s">
        <v>69</v>
      </c>
      <c r="C36" s="38">
        <v>1100</v>
      </c>
      <c r="D36" s="50">
        <f>D37</f>
        <v>30000</v>
      </c>
      <c r="E36" s="50">
        <f>E37</f>
        <v>0</v>
      </c>
      <c r="F36" s="46">
        <f t="shared" si="0"/>
        <v>0</v>
      </c>
    </row>
    <row r="37" spans="2:6" ht="43.5" customHeight="1" thickBot="1" x14ac:dyDescent="0.3">
      <c r="B37" s="37" t="s">
        <v>106</v>
      </c>
      <c r="C37" s="35">
        <v>1101</v>
      </c>
      <c r="D37" s="48">
        <v>30000</v>
      </c>
      <c r="E37" s="48">
        <v>0</v>
      </c>
      <c r="F37" s="46">
        <f t="shared" si="0"/>
        <v>0</v>
      </c>
    </row>
    <row r="38" spans="2:6" ht="15.75" thickBot="1" x14ac:dyDescent="0.3">
      <c r="B38" s="37" t="s">
        <v>70</v>
      </c>
      <c r="C38" s="39"/>
      <c r="D38" s="50">
        <f>D36+D34+D30+D28+D21+D18+D15+D13+D6</f>
        <v>14968727.039999999</v>
      </c>
      <c r="E38" s="50">
        <f>E36+E34+E30+E28+E21+E18+E15+E13+E6</f>
        <v>2712918.63</v>
      </c>
      <c r="F38" s="46">
        <f t="shared" si="0"/>
        <v>18.123910087681043</v>
      </c>
    </row>
    <row r="39" spans="2:6" x14ac:dyDescent="0.25">
      <c r="B39" s="40"/>
    </row>
    <row r="40" spans="2:6" x14ac:dyDescent="0.25">
      <c r="B40" s="13"/>
    </row>
  </sheetData>
  <mergeCells count="2">
    <mergeCell ref="B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2022-04-06T12:10:33Z</dcterms:modified>
</cp:coreProperties>
</file>