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Доходы" sheetId="1" r:id="rId1"/>
    <sheet name="Расходы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36" i="2" l="1"/>
  <c r="D36" i="2"/>
  <c r="E6" i="2"/>
  <c r="D6" i="2"/>
  <c r="F32" i="2"/>
  <c r="F33" i="2"/>
  <c r="F35" i="2"/>
  <c r="F31" i="2"/>
  <c r="F27" i="2"/>
  <c r="F29" i="2"/>
  <c r="F30" i="2"/>
  <c r="F20" i="2"/>
  <c r="F22" i="2"/>
  <c r="F23" i="2"/>
  <c r="F24" i="2"/>
  <c r="F25" i="2"/>
  <c r="F15" i="2"/>
  <c r="F16" i="2"/>
  <c r="F18" i="2"/>
  <c r="F19" i="2"/>
  <c r="F7" i="2"/>
  <c r="F8" i="2"/>
  <c r="F9" i="2"/>
  <c r="F10" i="2"/>
  <c r="F11" i="2"/>
  <c r="F13" i="2"/>
  <c r="E34" i="2"/>
  <c r="D34" i="2"/>
  <c r="F34" i="2" s="1"/>
  <c r="E32" i="2"/>
  <c r="D32" i="2"/>
  <c r="E28" i="2"/>
  <c r="D28" i="2"/>
  <c r="E26" i="2"/>
  <c r="F26" i="2" s="1"/>
  <c r="D26" i="2"/>
  <c r="E21" i="2"/>
  <c r="D21" i="2"/>
  <c r="F21" i="2" s="1"/>
  <c r="E17" i="2"/>
  <c r="F17" i="2" s="1"/>
  <c r="D17" i="2"/>
  <c r="E14" i="2"/>
  <c r="D14" i="2"/>
  <c r="F14" i="2" s="1"/>
  <c r="E12" i="2"/>
  <c r="D12" i="2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5" i="1"/>
  <c r="F26" i="1"/>
  <c r="F27" i="1"/>
  <c r="F28" i="1"/>
  <c r="F29" i="1"/>
  <c r="F30" i="1"/>
  <c r="F34" i="1"/>
  <c r="F9" i="1"/>
  <c r="F36" i="2" l="1"/>
  <c r="F28" i="2"/>
  <c r="F12" i="2"/>
  <c r="F6" i="2"/>
</calcChain>
</file>

<file path=xl/sharedStrings.xml><?xml version="1.0" encoding="utf-8"?>
<sst xmlns="http://schemas.openxmlformats.org/spreadsheetml/2006/main" count="122" uniqueCount="119">
  <si>
    <t>Код бюджетной классификации</t>
  </si>
  <si>
    <t>Наименование показателей</t>
  </si>
  <si>
    <t xml:space="preserve">     Утверждено</t>
  </si>
  <si>
    <t>Фактически исполнено на 01.04.2021</t>
  </si>
  <si>
    <t>исполнено (%)</t>
  </si>
  <si>
    <t>000 1 00 00000 00 0000 000</t>
  </si>
  <si>
    <t>Налоговые доходы</t>
  </si>
  <si>
    <t>000 1 01 00000 00 0000 000</t>
  </si>
  <si>
    <t>Налоги на прибыль, доходы</t>
  </si>
  <si>
    <t>182 1 01 02000 01 0000 110</t>
  </si>
  <si>
    <t>Налог на доходы физических лиц</t>
  </si>
  <si>
    <t>000 1 03 00000 00 0000 000</t>
  </si>
  <si>
    <t>Налоги на товары (работы и услуги) реализуемые на территории РФ</t>
  </si>
  <si>
    <t>000 1 03 02200 01 0000 000</t>
  </si>
  <si>
    <t>Доходы от уплаты акцизов</t>
  </si>
  <si>
    <t>000 1 05 00000 00 0000 000</t>
  </si>
  <si>
    <t>Налог на совокупный доход</t>
  </si>
  <si>
    <t>182 1 05 03000 01 1000 110</t>
  </si>
  <si>
    <t>Единый сельскохозяйственный налог</t>
  </si>
  <si>
    <t>000 1 06 00000 00 0000 110</t>
  </si>
  <si>
    <t>Налог на имущество</t>
  </si>
  <si>
    <t>182 1 06 01000 00 0000 110</t>
  </si>
  <si>
    <t>Налог на имущество физических лиц</t>
  </si>
  <si>
    <t>182 1 06 06033 10 0000 110</t>
  </si>
  <si>
    <t xml:space="preserve">Земельный налог </t>
  </si>
  <si>
    <t>000 1 08 04000 00 0000 110</t>
  </si>
  <si>
    <t>Государственная пошлина за совершение нотариальных действий</t>
  </si>
  <si>
    <t>Неналоговые доходы</t>
  </si>
  <si>
    <t>000 1 11 00000 00 0000 120</t>
  </si>
  <si>
    <t>Доходы от использования имущества, находящегося в государственной и муниципальной собственности</t>
  </si>
  <si>
    <t>946 1 11 05035 10 0000 120</t>
  </si>
  <si>
    <t>Доходы от сдачи в аренду имущества</t>
  </si>
  <si>
    <t>000 1 14 00000 00 0000 440</t>
  </si>
  <si>
    <t>Доходы от продажи материальных и нематериальных активов</t>
  </si>
  <si>
    <t>000 1 14 02053 10 0000 440</t>
  </si>
  <si>
    <t>Доходы от реализации иного имущества, находящегося в собственности сельских поселений, в части реализации материальных запасов по указанному имуществу</t>
  </si>
  <si>
    <t>000 2 02 00000 00 0000 150</t>
  </si>
  <si>
    <t>Безвозмездные поступления</t>
  </si>
  <si>
    <t>000 2 02 01000 00 0000 150</t>
  </si>
  <si>
    <t>Дотации бюджетам субъектов РФ и муниципальных образований</t>
  </si>
  <si>
    <t>000 2 02 03000 00 0000 150</t>
  </si>
  <si>
    <t>Субвенции бюджетам субъектов РФ и муниципальных образований</t>
  </si>
  <si>
    <t>946 2 02 03015 10 0000 150</t>
  </si>
  <si>
    <t>Субвенции бюджетам поселений  на осуществление  полномочий по первичному воинскому учету на территориях, где отсутствуют военные комиссариаты</t>
  </si>
  <si>
    <t>946 2 02 03024 10 0000 150</t>
  </si>
  <si>
    <t>Субвенция на организацию административных комиссий</t>
  </si>
  <si>
    <t>946 2 02 30024 10 0000 150</t>
  </si>
  <si>
    <t>Субвенция на содержание скотомогильников</t>
  </si>
  <si>
    <t>946 2 02 1500000 0000 150</t>
  </si>
  <si>
    <t>Дотации бюджетам поселений на поддержку мер по обеспечению сбалансированности бюджета</t>
  </si>
  <si>
    <t>946 2 02 40014 10 0000 150</t>
  </si>
  <si>
    <t>Межбюджетные трансферты бюджетам поселений из бюджетов муниципальных районов на осуществление части полномочий</t>
  </si>
  <si>
    <t>946 2 18 60010 10 0000 150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</si>
  <si>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</si>
  <si>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 доходов</t>
  </si>
  <si>
    <t>Сведения об исполнении бюджета Качалинского сельского поселения Иловлинского муниципального района за 1 квартал 2021 года</t>
  </si>
  <si>
    <t xml:space="preserve">Исполнение доходов бюджета поселения по кодам классификации доходов бюджета </t>
  </si>
  <si>
    <r>
      <t>за 1 квартал 2021 года</t>
    </r>
    <r>
      <rPr>
        <sz val="12"/>
        <color theme="1"/>
        <rFont val="Times New Roman"/>
        <family val="1"/>
        <charset val="204"/>
      </rPr>
      <t xml:space="preserve">     </t>
    </r>
  </si>
  <si>
    <t>Наименование показателя</t>
  </si>
  <si>
    <t>КФСР</t>
  </si>
  <si>
    <t>% исполнения</t>
  </si>
  <si>
    <t>ОБЩЕГОСУДАРСТВЕННЫЕ ВОПРОСЫ</t>
  </si>
  <si>
    <t>Функционирование высшего должностного лица субъекта Российской Федерации органа местного самоуправления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</si>
  <si>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</si>
  <si>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</si>
  <si>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</si>
  <si>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</si>
  <si>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</si>
  <si>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</si>
  <si>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</si>
  <si>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МП "Пожарная безопасность и защита населения на территории поселения от чрезвычайных ситуаций" на 2020-2022 годы</t>
  </si>
  <si>
    <t>Создание условий для деятельности народных дружин</t>
  </si>
  <si>
    <t>НАЦИОНАЛЬНАЯ ЭКОНОМИКА</t>
  </si>
  <si>
    <t>Субвенции на содержание скотомогильников</t>
  </si>
  <si>
    <t>Дорожное хозяйство (дорожные фонды)</t>
  </si>
  <si>
    <t>Мероприятия по землеустройству и землепользованию</t>
  </si>
  <si>
    <t>ЖИЛИЩНО-КОММУНАЛЬНОЕ ХОЗЯЙСТВО</t>
  </si>
  <si>
    <t>Имущественный взнос на обеспечение деятельности некоммерческой организации "Региональный фонд капитального ремонта многоквартирных домов"</t>
  </si>
  <si>
    <t>МП "Благоустройство территории сельского поселения" на 2020-2022 годы</t>
  </si>
  <si>
    <t>МП «Формирование современной городской среды»</t>
  </si>
  <si>
    <t>Субсидии бюджетам учреждений на выполнение муниципального задания</t>
  </si>
  <si>
    <t>ОБРАЗОВАНИЕ</t>
  </si>
  <si>
    <t>МП "Развитие работы с детьми и молодежью в сельском поселении" на 2020-2022 годы</t>
  </si>
  <si>
    <t>КУЛЬТУРА И КИНЕМАТОГРАФИЯ</t>
  </si>
  <si>
    <t>МП "Развитие и сохранение культуры поселения" на 2020-2022 годы. Развитие культуры</t>
  </si>
  <si>
    <t>МП "Развитие и сохранение культуры поселения" на 2020-2022 годы. Развитие библиотечного обслуживания</t>
  </si>
  <si>
    <t>Уплата налогов и сборов органами государственной власти и казенными учреждениями</t>
  </si>
  <si>
    <t>ПЕНСИОННОЕ ОБЕСПЕЧЕНИЕ</t>
  </si>
  <si>
    <t>Доплаты к пенсиям муниципальных служащих</t>
  </si>
  <si>
    <t>ФИЗИЧЕСКАЯ КУЛЬТУРА И СПОРТ</t>
  </si>
  <si>
    <t>МП "Развитие физической культуры и спорта в сельском поселении" на 2020-2022 год</t>
  </si>
  <si>
    <t>Итого расходов</t>
  </si>
  <si>
    <t>0100</t>
  </si>
  <si>
    <t>0102</t>
  </si>
  <si>
    <t>0104</t>
  </si>
  <si>
    <t>0106</t>
  </si>
  <si>
    <t>0111</t>
  </si>
  <si>
    <t>0113</t>
  </si>
  <si>
    <t>0200</t>
  </si>
  <si>
    <t>0203</t>
  </si>
  <si>
    <t>0300</t>
  </si>
  <si>
    <t>0314</t>
  </si>
  <si>
    <t>0400</t>
  </si>
  <si>
    <t>0405</t>
  </si>
  <si>
    <t>0409</t>
  </si>
  <si>
    <t>0412</t>
  </si>
  <si>
    <t>0500</t>
  </si>
  <si>
    <t>0501</t>
  </si>
  <si>
    <t>0503</t>
  </si>
  <si>
    <t>0505</t>
  </si>
  <si>
    <t>0700</t>
  </si>
  <si>
    <t>0707</t>
  </si>
  <si>
    <t>0800</t>
  </si>
  <si>
    <t>0801</t>
  </si>
  <si>
    <t xml:space="preserve">Исполнение расходов бюджета по разделам и подразделам </t>
  </si>
  <si>
    <t>функциональной классификации расходов за 1 квартал 2021 года.</t>
  </si>
  <si>
    <t>План 2021 год</t>
  </si>
  <si>
    <t>Исполнено на 01.04.2021 г</t>
  </si>
  <si>
    <t>0310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</si>
</sst>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2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8" fillId="0" borderId="8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" fontId="4" fillId="0" borderId="2" xfId="0" applyNumberFormat="1" applyFont="1" applyBorder="1" applyAlignment="1">
      <alignment horizontal="right" vertical="center"/>
    </xf>
    <xf numFmtId="2" fontId="8" fillId="0" borderId="2" xfId="0" applyNumberFormat="1" applyFont="1" applyBorder="1" applyAlignment="1">
      <alignment horizontal="right" vertical="center"/>
    </xf>
    <xf numFmtId="2" fontId="7" fillId="0" borderId="4" xfId="0" applyNumberFormat="1" applyFont="1" applyBorder="1" applyAlignment="1">
      <alignment horizontal="right" vertical="center"/>
    </xf>
    <xf numFmtId="2" fontId="7" fillId="0" borderId="6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"/>
  <sheetViews>
    <sheetView topLeftCell="A28" workbookViewId="0">
      <selection activeCell="B39" sqref="B39"/>
    </sheetView>
  </sheetViews>
  <sheetFormatPr defaultRowHeight="15" x14ac:dyDescent="0.25"/>
  <cols>
    <col min="1" max="1" width="17.140625" customWidth="1"/>
    <col min="2" max="2" width="41.140625" customWidth="1"/>
    <col min="3" max="3" width="59.85546875" customWidth="1"/>
    <col min="4" max="4" width="15.28515625" customWidth="1"/>
    <col min="5" max="5" width="14" customWidth="1"/>
    <col min="6" max="6" width="10.85546875" customWidth="1"/>
  </cols>
  <sheetData>
    <row r="2" spans="1:6" ht="15" customHeight="1" x14ac:dyDescent="0.25">
      <c r="A2" s="16"/>
      <c r="B2" s="16" t="s">
        <v>55</v>
      </c>
      <c r="C2" s="16"/>
      <c r="D2" s="16"/>
      <c r="E2" s="16"/>
      <c r="F2" s="16"/>
    </row>
    <row r="3" spans="1:6" ht="15.75" x14ac:dyDescent="0.25">
      <c r="B3" s="11"/>
    </row>
    <row r="4" spans="1:6" ht="15.75" x14ac:dyDescent="0.25">
      <c r="B4" s="12"/>
    </row>
    <row r="5" spans="1:6" ht="15" customHeight="1" x14ac:dyDescent="0.25">
      <c r="A5" s="15" t="s">
        <v>56</v>
      </c>
      <c r="B5" s="15"/>
      <c r="C5" s="15"/>
      <c r="D5" s="15"/>
      <c r="E5" s="15"/>
      <c r="F5" s="15"/>
    </row>
    <row r="6" spans="1:6" ht="15.75" x14ac:dyDescent="0.25">
      <c r="B6" s="15" t="s">
        <v>57</v>
      </c>
      <c r="C6" s="15"/>
      <c r="D6" s="15"/>
      <c r="E6" s="15"/>
      <c r="F6" s="15"/>
    </row>
    <row r="7" spans="1:6" ht="15.75" thickBot="1" x14ac:dyDescent="0.3">
      <c r="B7" s="13"/>
    </row>
    <row r="8" spans="1:6" ht="64.5" thickBot="1" x14ac:dyDescent="0.3">
      <c r="B8" s="1" t="s">
        <v>0</v>
      </c>
      <c r="C8" s="2" t="s">
        <v>1</v>
      </c>
      <c r="D8" s="3" t="s">
        <v>2</v>
      </c>
      <c r="E8" s="3" t="s">
        <v>3</v>
      </c>
      <c r="F8" s="3" t="s">
        <v>4</v>
      </c>
    </row>
    <row r="9" spans="1:6" ht="15.75" thickBot="1" x14ac:dyDescent="0.3">
      <c r="B9" s="4" t="s">
        <v>5</v>
      </c>
      <c r="C9" s="5" t="s">
        <v>6</v>
      </c>
      <c r="D9" s="17">
        <v>11140400</v>
      </c>
      <c r="E9" s="17">
        <v>2186126.16</v>
      </c>
      <c r="F9" s="26">
        <f>(E9/D9)*100</f>
        <v>19.623408136153099</v>
      </c>
    </row>
    <row r="10" spans="1:6" ht="15.75" thickBot="1" x14ac:dyDescent="0.3">
      <c r="B10" s="4" t="s">
        <v>7</v>
      </c>
      <c r="C10" s="6" t="s">
        <v>8</v>
      </c>
      <c r="D10" s="18">
        <v>7300000</v>
      </c>
      <c r="E10" s="17">
        <v>1119150.0800000001</v>
      </c>
      <c r="F10" s="26">
        <f t="shared" ref="F10:F34" si="0">(E10/D10)*100</f>
        <v>15.33082301369863</v>
      </c>
    </row>
    <row r="11" spans="1:6" ht="15.75" thickBot="1" x14ac:dyDescent="0.3">
      <c r="B11" s="7" t="s">
        <v>9</v>
      </c>
      <c r="C11" s="8" t="s">
        <v>10</v>
      </c>
      <c r="D11" s="19">
        <v>7300000</v>
      </c>
      <c r="E11" s="20">
        <v>1119150.0800000001</v>
      </c>
      <c r="F11" s="26">
        <f t="shared" si="0"/>
        <v>15.33082301369863</v>
      </c>
    </row>
    <row r="12" spans="1:6" ht="15.75" thickBot="1" x14ac:dyDescent="0.3">
      <c r="B12" s="4" t="s">
        <v>11</v>
      </c>
      <c r="C12" s="5" t="s">
        <v>12</v>
      </c>
      <c r="D12" s="21">
        <v>1319200</v>
      </c>
      <c r="E12" s="17">
        <v>295802.65999999997</v>
      </c>
      <c r="F12" s="26">
        <f t="shared" si="0"/>
        <v>22.422882049727104</v>
      </c>
    </row>
    <row r="13" spans="1:6" ht="15.75" thickBot="1" x14ac:dyDescent="0.3">
      <c r="B13" s="7" t="s">
        <v>13</v>
      </c>
      <c r="C13" s="8" t="s">
        <v>14</v>
      </c>
      <c r="D13" s="19">
        <v>1319200</v>
      </c>
      <c r="E13" s="20">
        <v>295802.65999999997</v>
      </c>
      <c r="F13" s="26">
        <f t="shared" si="0"/>
        <v>22.422882049727104</v>
      </c>
    </row>
    <row r="14" spans="1:6" ht="15.75" thickBot="1" x14ac:dyDescent="0.3">
      <c r="B14" s="4" t="s">
        <v>15</v>
      </c>
      <c r="C14" s="5" t="s">
        <v>16</v>
      </c>
      <c r="D14" s="21">
        <v>63100</v>
      </c>
      <c r="E14" s="17">
        <v>219647.5</v>
      </c>
      <c r="F14" s="26">
        <f t="shared" si="0"/>
        <v>348.09429477020603</v>
      </c>
    </row>
    <row r="15" spans="1:6" ht="15.75" thickBot="1" x14ac:dyDescent="0.3">
      <c r="B15" s="7" t="s">
        <v>17</v>
      </c>
      <c r="C15" s="8" t="s">
        <v>18</v>
      </c>
      <c r="D15" s="19">
        <v>63100</v>
      </c>
      <c r="E15" s="20">
        <v>219647.5</v>
      </c>
      <c r="F15" s="26">
        <f t="shared" si="0"/>
        <v>348.09429477020603</v>
      </c>
    </row>
    <row r="16" spans="1:6" ht="15.75" thickBot="1" x14ac:dyDescent="0.3">
      <c r="B16" s="4" t="s">
        <v>19</v>
      </c>
      <c r="C16" s="5" t="s">
        <v>20</v>
      </c>
      <c r="D16" s="21">
        <v>2455100</v>
      </c>
      <c r="E16" s="17">
        <v>551525.92000000004</v>
      </c>
      <c r="F16" s="26">
        <f t="shared" si="0"/>
        <v>22.464499205735002</v>
      </c>
    </row>
    <row r="17" spans="2:6" ht="15.75" thickBot="1" x14ac:dyDescent="0.3">
      <c r="B17" s="7" t="s">
        <v>21</v>
      </c>
      <c r="C17" s="8" t="s">
        <v>22</v>
      </c>
      <c r="D17" s="19">
        <v>377400</v>
      </c>
      <c r="E17" s="20">
        <v>12059.67</v>
      </c>
      <c r="F17" s="26">
        <f t="shared" si="0"/>
        <v>3.1954610492845785</v>
      </c>
    </row>
    <row r="18" spans="2:6" ht="15.75" thickBot="1" x14ac:dyDescent="0.3">
      <c r="B18" s="7" t="s">
        <v>23</v>
      </c>
      <c r="C18" s="8" t="s">
        <v>24</v>
      </c>
      <c r="D18" s="19">
        <v>2077700</v>
      </c>
      <c r="E18" s="20">
        <v>539466.25</v>
      </c>
      <c r="F18" s="26">
        <f t="shared" si="0"/>
        <v>25.96458824661886</v>
      </c>
    </row>
    <row r="19" spans="2:6" ht="15.75" thickBot="1" x14ac:dyDescent="0.3">
      <c r="B19" s="4" t="s">
        <v>25</v>
      </c>
      <c r="C19" s="5" t="s">
        <v>26</v>
      </c>
      <c r="D19" s="21">
        <v>3000</v>
      </c>
      <c r="E19" s="17">
        <v>0</v>
      </c>
      <c r="F19" s="26">
        <f t="shared" si="0"/>
        <v>0</v>
      </c>
    </row>
    <row r="20" spans="2:6" ht="15.75" thickBot="1" x14ac:dyDescent="0.3">
      <c r="B20" s="4"/>
      <c r="C20" s="5" t="s">
        <v>27</v>
      </c>
      <c r="D20" s="21">
        <v>91400</v>
      </c>
      <c r="E20" s="17">
        <v>22941</v>
      </c>
      <c r="F20" s="26">
        <f t="shared" si="0"/>
        <v>25.099562363238515</v>
      </c>
    </row>
    <row r="21" spans="2:6" ht="34.5" customHeight="1" thickBot="1" x14ac:dyDescent="0.3">
      <c r="B21" s="4" t="s">
        <v>28</v>
      </c>
      <c r="C21" s="9" t="s">
        <v>29</v>
      </c>
      <c r="D21" s="21">
        <v>91400</v>
      </c>
      <c r="E21" s="17">
        <v>22941</v>
      </c>
      <c r="F21" s="26">
        <f t="shared" si="0"/>
        <v>25.099562363238515</v>
      </c>
    </row>
    <row r="22" spans="2:6" ht="42.75" customHeight="1" thickBot="1" x14ac:dyDescent="0.3">
      <c r="B22" s="7" t="s">
        <v>30</v>
      </c>
      <c r="C22" s="10" t="s">
        <v>31</v>
      </c>
      <c r="D22" s="19">
        <v>91400</v>
      </c>
      <c r="E22" s="20">
        <v>22941</v>
      </c>
      <c r="F22" s="26">
        <f t="shared" si="0"/>
        <v>25.099562363238515</v>
      </c>
    </row>
    <row r="23" spans="2:6" ht="39" customHeight="1" thickBot="1" x14ac:dyDescent="0.3">
      <c r="B23" s="4" t="s">
        <v>32</v>
      </c>
      <c r="C23" s="9" t="s">
        <v>33</v>
      </c>
      <c r="D23" s="21"/>
      <c r="E23" s="17"/>
      <c r="F23" s="26"/>
    </row>
    <row r="24" spans="2:6" ht="34.5" customHeight="1" thickBot="1" x14ac:dyDescent="0.3">
      <c r="B24" s="7" t="s">
        <v>34</v>
      </c>
      <c r="C24" s="10" t="s">
        <v>35</v>
      </c>
      <c r="D24" s="19"/>
      <c r="E24" s="20"/>
      <c r="F24" s="26"/>
    </row>
    <row r="25" spans="2:6" ht="15.75" thickBot="1" x14ac:dyDescent="0.3">
      <c r="B25" s="4" t="s">
        <v>36</v>
      </c>
      <c r="C25" s="9" t="s">
        <v>37</v>
      </c>
      <c r="D25" s="21">
        <v>4261200</v>
      </c>
      <c r="E25" s="17">
        <v>1022992.34</v>
      </c>
      <c r="F25" s="26">
        <f t="shared" si="0"/>
        <v>24.007142119590725</v>
      </c>
    </row>
    <row r="26" spans="2:6" ht="33" customHeight="1" thickBot="1" x14ac:dyDescent="0.3">
      <c r="B26" s="4" t="s">
        <v>38</v>
      </c>
      <c r="C26" s="9" t="s">
        <v>39</v>
      </c>
      <c r="D26" s="21">
        <v>3856000</v>
      </c>
      <c r="E26" s="17">
        <v>964000</v>
      </c>
      <c r="F26" s="26">
        <f t="shared" si="0"/>
        <v>25</v>
      </c>
    </row>
    <row r="27" spans="2:6" ht="27" customHeight="1" thickBot="1" x14ac:dyDescent="0.3">
      <c r="B27" s="4" t="s">
        <v>40</v>
      </c>
      <c r="C27" s="9" t="s">
        <v>41</v>
      </c>
      <c r="D27" s="22">
        <v>295200</v>
      </c>
      <c r="E27" s="17">
        <v>53340.26</v>
      </c>
      <c r="F27" s="26">
        <f t="shared" si="0"/>
        <v>18.069193766937669</v>
      </c>
    </row>
    <row r="28" spans="2:6" ht="51" customHeight="1" thickBot="1" x14ac:dyDescent="0.3">
      <c r="B28" s="7" t="s">
        <v>42</v>
      </c>
      <c r="C28" s="10" t="s">
        <v>43</v>
      </c>
      <c r="D28" s="23">
        <v>286200</v>
      </c>
      <c r="E28" s="24">
        <v>51090.26</v>
      </c>
      <c r="F28" s="26">
        <f t="shared" si="0"/>
        <v>17.85124388539483</v>
      </c>
    </row>
    <row r="29" spans="2:6" ht="45" customHeight="1" thickBot="1" x14ac:dyDescent="0.3">
      <c r="B29" s="7" t="s">
        <v>44</v>
      </c>
      <c r="C29" s="10" t="s">
        <v>45</v>
      </c>
      <c r="D29" s="19">
        <v>9000</v>
      </c>
      <c r="E29" s="25">
        <v>2250</v>
      </c>
      <c r="F29" s="26">
        <f t="shared" si="0"/>
        <v>25</v>
      </c>
    </row>
    <row r="30" spans="2:6" ht="43.5" customHeight="1" thickBot="1" x14ac:dyDescent="0.3">
      <c r="B30" s="4" t="s">
        <v>46</v>
      </c>
      <c r="C30" s="9" t="s">
        <v>47</v>
      </c>
      <c r="D30" s="21">
        <v>110000</v>
      </c>
      <c r="E30" s="17">
        <v>0</v>
      </c>
      <c r="F30" s="26">
        <f t="shared" si="0"/>
        <v>0</v>
      </c>
    </row>
    <row r="31" spans="2:6" ht="41.25" customHeight="1" thickBot="1" x14ac:dyDescent="0.3">
      <c r="B31" s="4" t="s">
        <v>48</v>
      </c>
      <c r="C31" s="9" t="s">
        <v>49</v>
      </c>
      <c r="D31" s="21"/>
      <c r="E31" s="17"/>
      <c r="F31" s="26"/>
    </row>
    <row r="32" spans="2:6" ht="51" customHeight="1" thickBot="1" x14ac:dyDescent="0.3">
      <c r="B32" s="4" t="s">
        <v>50</v>
      </c>
      <c r="C32" s="9" t="s">
        <v>51</v>
      </c>
      <c r="D32" s="21"/>
      <c r="E32" s="17"/>
      <c r="F32" s="26"/>
    </row>
    <row r="33" spans="2:6" ht="45.75" customHeight="1" thickBot="1" x14ac:dyDescent="0.3">
      <c r="B33" s="4" t="s">
        <v>52</v>
      </c>
      <c r="C33" s="9" t="s">
        <v>53</v>
      </c>
      <c r="D33" s="21"/>
      <c r="E33" s="17">
        <v>5652.08</v>
      </c>
      <c r="F33" s="26"/>
    </row>
    <row r="34" spans="2:6" ht="15.75" thickBot="1" x14ac:dyDescent="0.3">
      <c r="B34" s="27"/>
      <c r="C34" s="28" t="s">
        <v>54</v>
      </c>
      <c r="D34" s="29">
        <v>15493000</v>
      </c>
      <c r="E34" s="29">
        <v>3232059.5</v>
      </c>
      <c r="F34" s="30">
        <f t="shared" si="0"/>
        <v>20.861418059768926</v>
      </c>
    </row>
    <row r="35" spans="2:6" x14ac:dyDescent="0.25">
      <c r="B35" s="14"/>
    </row>
  </sheetData>
  <mergeCells count="2">
    <mergeCell ref="A5:F5"/>
    <mergeCell ref="B6:F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topLeftCell="A8" workbookViewId="0">
      <selection activeCell="K31" sqref="K31"/>
    </sheetView>
  </sheetViews>
  <sheetFormatPr defaultRowHeight="15" x14ac:dyDescent="0.25"/>
  <cols>
    <col min="2" max="2" width="48.5703125" customWidth="1"/>
    <col min="3" max="3" width="11.85546875" customWidth="1"/>
    <col min="4" max="4" width="16.28515625" customWidth="1"/>
    <col min="5" max="5" width="18.7109375" customWidth="1"/>
    <col min="6" max="6" width="19.85546875" customWidth="1"/>
  </cols>
  <sheetData>
    <row r="1" spans="1:6" ht="15.75" x14ac:dyDescent="0.25">
      <c r="B1" s="47" t="s">
        <v>114</v>
      </c>
      <c r="C1" s="47"/>
      <c r="D1" s="47"/>
      <c r="E1" s="47"/>
      <c r="F1" s="47"/>
    </row>
    <row r="2" spans="1:6" ht="21" customHeight="1" x14ac:dyDescent="0.25">
      <c r="A2" s="47" t="s">
        <v>115</v>
      </c>
      <c r="B2" s="47"/>
      <c r="C2" s="47"/>
      <c r="D2" s="47"/>
      <c r="E2" s="47"/>
      <c r="F2" s="47"/>
    </row>
    <row r="4" spans="1:6" ht="2.25" customHeight="1" thickBot="1" x14ac:dyDescent="0.3"/>
    <row r="5" spans="1:6" ht="51.75" customHeight="1" thickBot="1" x14ac:dyDescent="0.3">
      <c r="B5" s="31" t="s">
        <v>58</v>
      </c>
      <c r="C5" s="32" t="s">
        <v>59</v>
      </c>
      <c r="D5" s="33" t="s">
        <v>116</v>
      </c>
      <c r="E5" s="33" t="s">
        <v>117</v>
      </c>
      <c r="F5" s="33" t="s">
        <v>60</v>
      </c>
    </row>
    <row r="6" spans="1:6" ht="15.75" thickBot="1" x14ac:dyDescent="0.3">
      <c r="B6" s="34" t="s">
        <v>61</v>
      </c>
      <c r="C6" s="43" t="s">
        <v>92</v>
      </c>
      <c r="D6" s="49">
        <f>D7+D8+D9+D11+D10</f>
        <v>3724000</v>
      </c>
      <c r="E6" s="49">
        <f>E7+E8+E9+E11+E10</f>
        <v>797579.51</v>
      </c>
      <c r="F6" s="48">
        <f>(E6/D6)*100</f>
        <v>21.417280075187968</v>
      </c>
    </row>
    <row r="7" spans="1:6" ht="36.75" customHeight="1" thickBot="1" x14ac:dyDescent="0.3">
      <c r="B7" s="35" t="s">
        <v>62</v>
      </c>
      <c r="C7" s="44" t="s">
        <v>93</v>
      </c>
      <c r="D7" s="50">
        <v>814300</v>
      </c>
      <c r="E7" s="50">
        <v>149292.62</v>
      </c>
      <c r="F7" s="48">
        <f t="shared" ref="F7:F36" si="0">(E7/D7)*100</f>
        <v>18.333859756846373</v>
      </c>
    </row>
    <row r="8" spans="1:6" ht="78" customHeight="1" thickBot="1" x14ac:dyDescent="0.3">
      <c r="B8" s="35" t="s">
        <v>63</v>
      </c>
      <c r="C8" s="44" t="s">
        <v>94</v>
      </c>
      <c r="D8" s="50">
        <v>2607176</v>
      </c>
      <c r="E8" s="50">
        <v>580762.89</v>
      </c>
      <c r="F8" s="48">
        <f t="shared" si="0"/>
        <v>22.275553702550194</v>
      </c>
    </row>
    <row r="9" spans="1:6" ht="56.25" customHeight="1" thickBot="1" x14ac:dyDescent="0.3">
      <c r="B9" s="35" t="s">
        <v>64</v>
      </c>
      <c r="C9" s="44" t="s">
        <v>95</v>
      </c>
      <c r="D9" s="50">
        <v>67524</v>
      </c>
      <c r="E9" s="50">
        <v>67524</v>
      </c>
      <c r="F9" s="48">
        <f t="shared" si="0"/>
        <v>100</v>
      </c>
    </row>
    <row r="10" spans="1:6" ht="15.75" thickBot="1" x14ac:dyDescent="0.3">
      <c r="B10" s="35" t="s">
        <v>65</v>
      </c>
      <c r="C10" s="44" t="s">
        <v>96</v>
      </c>
      <c r="D10" s="50">
        <v>200000</v>
      </c>
      <c r="E10" s="50">
        <v>0</v>
      </c>
      <c r="F10" s="48">
        <f t="shared" si="0"/>
        <v>0</v>
      </c>
    </row>
    <row r="11" spans="1:6" ht="41.25" customHeight="1" thickBot="1" x14ac:dyDescent="0.3">
      <c r="B11" s="37" t="s">
        <v>66</v>
      </c>
      <c r="C11" s="45" t="s">
        <v>97</v>
      </c>
      <c r="D11" s="51">
        <v>35000</v>
      </c>
      <c r="E11" s="51">
        <v>0</v>
      </c>
      <c r="F11" s="48">
        <f t="shared" si="0"/>
        <v>0</v>
      </c>
    </row>
    <row r="12" spans="1:6" ht="33" customHeight="1" thickBot="1" x14ac:dyDescent="0.3">
      <c r="B12" s="34" t="s">
        <v>67</v>
      </c>
      <c r="C12" s="43" t="s">
        <v>98</v>
      </c>
      <c r="D12" s="49">
        <f>D13</f>
        <v>286200</v>
      </c>
      <c r="E12" s="49">
        <f>E13</f>
        <v>51090.26</v>
      </c>
      <c r="F12" s="48">
        <f t="shared" si="0"/>
        <v>17.85124388539483</v>
      </c>
    </row>
    <row r="13" spans="1:6" ht="43.5" customHeight="1" thickBot="1" x14ac:dyDescent="0.3">
      <c r="B13" s="35" t="s">
        <v>68</v>
      </c>
      <c r="C13" s="44" t="s">
        <v>99</v>
      </c>
      <c r="D13" s="50">
        <v>286200</v>
      </c>
      <c r="E13" s="50">
        <v>51090.26</v>
      </c>
      <c r="F13" s="48">
        <f t="shared" si="0"/>
        <v>17.85124388539483</v>
      </c>
    </row>
    <row r="14" spans="1:6" ht="59.25" customHeight="1" thickBot="1" x14ac:dyDescent="0.3">
      <c r="B14" s="38" t="s">
        <v>69</v>
      </c>
      <c r="C14" s="46" t="s">
        <v>100</v>
      </c>
      <c r="D14" s="52">
        <f>D15+D16</f>
        <v>30000</v>
      </c>
      <c r="E14" s="52">
        <f>E15+E16</f>
        <v>0</v>
      </c>
      <c r="F14" s="48">
        <f t="shared" si="0"/>
        <v>0</v>
      </c>
    </row>
    <row r="15" spans="1:6" ht="68.25" customHeight="1" thickBot="1" x14ac:dyDescent="0.3">
      <c r="B15" s="38" t="s">
        <v>70</v>
      </c>
      <c r="C15" s="44" t="s">
        <v>118</v>
      </c>
      <c r="D15" s="50">
        <v>30000</v>
      </c>
      <c r="E15" s="50">
        <v>0</v>
      </c>
      <c r="F15" s="48">
        <f t="shared" si="0"/>
        <v>0</v>
      </c>
    </row>
    <row r="16" spans="1:6" ht="39" customHeight="1" thickBot="1" x14ac:dyDescent="0.3">
      <c r="B16" s="38" t="s">
        <v>71</v>
      </c>
      <c r="C16" s="44" t="s">
        <v>101</v>
      </c>
      <c r="D16" s="50">
        <v>0</v>
      </c>
      <c r="E16" s="50">
        <v>0</v>
      </c>
      <c r="F16" s="48" t="e">
        <f t="shared" si="0"/>
        <v>#DIV/0!</v>
      </c>
    </row>
    <row r="17" spans="2:6" ht="36" customHeight="1" thickBot="1" x14ac:dyDescent="0.3">
      <c r="B17" s="38" t="s">
        <v>72</v>
      </c>
      <c r="C17" s="46" t="s">
        <v>102</v>
      </c>
      <c r="D17" s="52">
        <f>D18+D19+D20</f>
        <v>1830000</v>
      </c>
      <c r="E17" s="52">
        <f>E18+E19+E20</f>
        <v>678781</v>
      </c>
      <c r="F17" s="48">
        <f t="shared" si="0"/>
        <v>37.091857923497265</v>
      </c>
    </row>
    <row r="18" spans="2:6" ht="54" customHeight="1" thickBot="1" x14ac:dyDescent="0.3">
      <c r="B18" s="35" t="s">
        <v>73</v>
      </c>
      <c r="C18" s="44" t="s">
        <v>103</v>
      </c>
      <c r="D18" s="50">
        <v>110000</v>
      </c>
      <c r="E18" s="50">
        <v>0</v>
      </c>
      <c r="F18" s="48">
        <f t="shared" si="0"/>
        <v>0</v>
      </c>
    </row>
    <row r="19" spans="2:6" ht="44.25" customHeight="1" thickBot="1" x14ac:dyDescent="0.3">
      <c r="B19" s="35" t="s">
        <v>74</v>
      </c>
      <c r="C19" s="44" t="s">
        <v>104</v>
      </c>
      <c r="D19" s="50">
        <v>1700000</v>
      </c>
      <c r="E19" s="50">
        <v>672781</v>
      </c>
      <c r="F19" s="48">
        <f t="shared" si="0"/>
        <v>39.575352941176476</v>
      </c>
    </row>
    <row r="20" spans="2:6" ht="45.75" customHeight="1" thickBot="1" x14ac:dyDescent="0.3">
      <c r="B20" s="35" t="s">
        <v>75</v>
      </c>
      <c r="C20" s="44" t="s">
        <v>105</v>
      </c>
      <c r="D20" s="50">
        <v>20000</v>
      </c>
      <c r="E20" s="50">
        <v>6000</v>
      </c>
      <c r="F20" s="48">
        <f t="shared" si="0"/>
        <v>30</v>
      </c>
    </row>
    <row r="21" spans="2:6" ht="45" customHeight="1" thickBot="1" x14ac:dyDescent="0.3">
      <c r="B21" s="38" t="s">
        <v>76</v>
      </c>
      <c r="C21" s="46" t="s">
        <v>106</v>
      </c>
      <c r="D21" s="52">
        <f>D22+D23+D24+D25</f>
        <v>5470400</v>
      </c>
      <c r="E21" s="52">
        <f>E22+E23+E24+E25</f>
        <v>1083676.92</v>
      </c>
      <c r="F21" s="48">
        <f t="shared" si="0"/>
        <v>19.809829628546357</v>
      </c>
    </row>
    <row r="22" spans="2:6" ht="87" customHeight="1" thickBot="1" x14ac:dyDescent="0.3">
      <c r="B22" s="35" t="s">
        <v>77</v>
      </c>
      <c r="C22" s="44" t="s">
        <v>107</v>
      </c>
      <c r="D22" s="50">
        <v>55000</v>
      </c>
      <c r="E22" s="50">
        <v>13467.66</v>
      </c>
      <c r="F22" s="48">
        <f t="shared" si="0"/>
        <v>24.486654545454545</v>
      </c>
    </row>
    <row r="23" spans="2:6" ht="50.25" customHeight="1" thickBot="1" x14ac:dyDescent="0.3">
      <c r="B23" s="35" t="s">
        <v>78</v>
      </c>
      <c r="C23" s="44" t="s">
        <v>108</v>
      </c>
      <c r="D23" s="50">
        <v>2237900</v>
      </c>
      <c r="E23" s="50">
        <v>275834.26</v>
      </c>
      <c r="F23" s="48">
        <f t="shared" si="0"/>
        <v>12.32558469994191</v>
      </c>
    </row>
    <row r="24" spans="2:6" ht="53.25" hidden="1" customHeight="1" thickBot="1" x14ac:dyDescent="0.3">
      <c r="B24" s="35" t="s">
        <v>79</v>
      </c>
      <c r="C24" s="44" t="s">
        <v>108</v>
      </c>
      <c r="D24" s="50"/>
      <c r="E24" s="50"/>
      <c r="F24" s="48" t="e">
        <f t="shared" si="0"/>
        <v>#DIV/0!</v>
      </c>
    </row>
    <row r="25" spans="2:6" ht="53.25" customHeight="1" thickBot="1" x14ac:dyDescent="0.3">
      <c r="B25" s="35" t="s">
        <v>80</v>
      </c>
      <c r="C25" s="44" t="s">
        <v>109</v>
      </c>
      <c r="D25" s="50">
        <v>3177500</v>
      </c>
      <c r="E25" s="50">
        <v>794375</v>
      </c>
      <c r="F25" s="48">
        <f t="shared" si="0"/>
        <v>25</v>
      </c>
    </row>
    <row r="26" spans="2:6" ht="15.75" thickBot="1" x14ac:dyDescent="0.3">
      <c r="B26" s="38" t="s">
        <v>81</v>
      </c>
      <c r="C26" s="46" t="s">
        <v>110</v>
      </c>
      <c r="D26" s="52">
        <f>D27</f>
        <v>20000</v>
      </c>
      <c r="E26" s="52">
        <f>E27</f>
        <v>0</v>
      </c>
      <c r="F26" s="48">
        <f t="shared" si="0"/>
        <v>0</v>
      </c>
    </row>
    <row r="27" spans="2:6" ht="58.5" customHeight="1" thickBot="1" x14ac:dyDescent="0.3">
      <c r="B27" s="35" t="s">
        <v>82</v>
      </c>
      <c r="C27" s="44" t="s">
        <v>111</v>
      </c>
      <c r="D27" s="50">
        <v>20000</v>
      </c>
      <c r="E27" s="50">
        <v>0</v>
      </c>
      <c r="F27" s="48">
        <f t="shared" si="0"/>
        <v>0</v>
      </c>
    </row>
    <row r="28" spans="2:6" ht="44.25" customHeight="1" thickBot="1" x14ac:dyDescent="0.3">
      <c r="B28" s="38" t="s">
        <v>83</v>
      </c>
      <c r="C28" s="46" t="s">
        <v>112</v>
      </c>
      <c r="D28" s="52">
        <f>D29+D30+D31</f>
        <v>4396400</v>
      </c>
      <c r="E28" s="52">
        <f>E29+E30+E31</f>
        <v>821883.4</v>
      </c>
      <c r="F28" s="48">
        <f t="shared" si="0"/>
        <v>18.694463652078973</v>
      </c>
    </row>
    <row r="29" spans="2:6" ht="51.75" customHeight="1" thickBot="1" x14ac:dyDescent="0.3">
      <c r="B29" s="35" t="s">
        <v>84</v>
      </c>
      <c r="C29" s="44" t="s">
        <v>113</v>
      </c>
      <c r="D29" s="50">
        <v>3757600</v>
      </c>
      <c r="E29" s="50">
        <v>650877.14</v>
      </c>
      <c r="F29" s="48">
        <f t="shared" si="0"/>
        <v>17.321618586331702</v>
      </c>
    </row>
    <row r="30" spans="2:6" ht="56.25" customHeight="1" thickBot="1" x14ac:dyDescent="0.3">
      <c r="B30" s="35" t="s">
        <v>85</v>
      </c>
      <c r="C30" s="44" t="s">
        <v>113</v>
      </c>
      <c r="D30" s="50">
        <v>627800</v>
      </c>
      <c r="E30" s="50">
        <v>168013.26</v>
      </c>
      <c r="F30" s="48">
        <f t="shared" si="0"/>
        <v>26.762226823829245</v>
      </c>
    </row>
    <row r="31" spans="2:6" ht="50.25" customHeight="1" thickBot="1" x14ac:dyDescent="0.3">
      <c r="B31" s="35" t="s">
        <v>86</v>
      </c>
      <c r="C31" s="44" t="s">
        <v>113</v>
      </c>
      <c r="D31" s="50">
        <v>11000</v>
      </c>
      <c r="E31" s="50">
        <v>2993</v>
      </c>
      <c r="F31" s="48">
        <f t="shared" si="0"/>
        <v>27.209090909090911</v>
      </c>
    </row>
    <row r="32" spans="2:6" ht="44.25" customHeight="1" thickBot="1" x14ac:dyDescent="0.3">
      <c r="B32" s="31" t="s">
        <v>87</v>
      </c>
      <c r="C32" s="42">
        <v>1001</v>
      </c>
      <c r="D32" s="53">
        <f>D33</f>
        <v>6000</v>
      </c>
      <c r="E32" s="53">
        <f>E33</f>
        <v>1500</v>
      </c>
      <c r="F32" s="48">
        <f t="shared" si="0"/>
        <v>25</v>
      </c>
    </row>
    <row r="33" spans="2:6" ht="35.25" customHeight="1" thickBot="1" x14ac:dyDescent="0.3">
      <c r="B33" s="54" t="s">
        <v>88</v>
      </c>
      <c r="C33" s="55">
        <v>1001</v>
      </c>
      <c r="D33" s="56">
        <v>6000</v>
      </c>
      <c r="E33" s="56">
        <v>1500</v>
      </c>
      <c r="F33" s="48">
        <f t="shared" si="0"/>
        <v>25</v>
      </c>
    </row>
    <row r="34" spans="2:6" ht="33" customHeight="1" thickBot="1" x14ac:dyDescent="0.3">
      <c r="B34" s="38" t="s">
        <v>89</v>
      </c>
      <c r="C34" s="39">
        <v>1100</v>
      </c>
      <c r="D34" s="52">
        <f>D35</f>
        <v>30000</v>
      </c>
      <c r="E34" s="52">
        <f>E35</f>
        <v>0</v>
      </c>
      <c r="F34" s="48">
        <f t="shared" si="0"/>
        <v>0</v>
      </c>
    </row>
    <row r="35" spans="2:6" ht="43.5" customHeight="1" thickBot="1" x14ac:dyDescent="0.3">
      <c r="B35" s="38" t="s">
        <v>90</v>
      </c>
      <c r="C35" s="36">
        <v>1101</v>
      </c>
      <c r="D35" s="50">
        <v>30000</v>
      </c>
      <c r="E35" s="50">
        <v>0</v>
      </c>
      <c r="F35" s="48">
        <f t="shared" si="0"/>
        <v>0</v>
      </c>
    </row>
    <row r="36" spans="2:6" ht="15.75" thickBot="1" x14ac:dyDescent="0.3">
      <c r="B36" s="38" t="s">
        <v>91</v>
      </c>
      <c r="C36" s="40"/>
      <c r="D36" s="52">
        <f>D34+D32+D28+D26+D21+D17+D14+D12+D6</f>
        <v>15793000</v>
      </c>
      <c r="E36" s="52">
        <f>E34+E32+E28+E26+E21+E17+E14+E12+E6</f>
        <v>3434511.09</v>
      </c>
      <c r="F36" s="48">
        <f t="shared" si="0"/>
        <v>21.747046729563728</v>
      </c>
    </row>
    <row r="37" spans="2:6" x14ac:dyDescent="0.25">
      <c r="B37" s="41"/>
    </row>
    <row r="38" spans="2:6" x14ac:dyDescent="0.25">
      <c r="B38" s="13"/>
    </row>
  </sheetData>
  <mergeCells count="2">
    <mergeCell ref="B1:F1"/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2021-07-19T11:21:46Z</dcterms:modified>
</cp:coreProperties>
</file>